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xml"/>
  <Override PartName="/xl/charts/chart18.xml" ContentType="application/vnd.openxmlformats-officedocument.drawingml.chart+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xml"/>
  <Override PartName="/xl/charts/chart20.xml" ContentType="application/vnd.openxmlformats-officedocument.drawingml.chart+xml"/>
  <Override PartName="/xl/drawings/drawing20.xml" ContentType="application/vnd.openxmlformats-officedocument.drawing+xml"/>
  <Override PartName="/xl/charts/chart21.xml" ContentType="application/vnd.openxmlformats-officedocument.drawingml.chart+xml"/>
  <Override PartName="/xl/drawings/drawing21.xml" ContentType="application/vnd.openxmlformats-officedocument.drawing+xml"/>
  <Override PartName="/xl/charts/chart22.xml" ContentType="application/vnd.openxmlformats-officedocument.drawingml.chart+xml"/>
  <Override PartName="/xl/drawings/drawing22.xml" ContentType="application/vnd.openxmlformats-officedocument.drawing+xml"/>
  <Override PartName="/xl/charts/chart23.xml" ContentType="application/vnd.openxmlformats-officedocument.drawingml.chart+xml"/>
  <Override PartName="/xl/drawings/drawing23.xml" ContentType="application/vnd.openxmlformats-officedocument.drawing+xml"/>
  <Override PartName="/xl/charts/chart24.xml" ContentType="application/vnd.openxmlformats-officedocument.drawingml.chart+xml"/>
  <Override PartName="/xl/drawings/drawing24.xml" ContentType="application/vnd.openxmlformats-officedocument.drawing+xml"/>
  <Override PartName="/xl/charts/chart25.xml" ContentType="application/vnd.openxmlformats-officedocument.drawingml.chart+xml"/>
  <Override PartName="/xl/drawings/drawing25.xml" ContentType="application/vnd.openxmlformats-officedocument.drawing+xml"/>
  <Override PartName="/xl/charts/chart26.xml" ContentType="application/vnd.openxmlformats-officedocument.drawingml.chart+xml"/>
  <Override PartName="/xl/drawings/drawing26.xml" ContentType="application/vnd.openxmlformats-officedocument.drawing+xml"/>
  <Override PartName="/xl/charts/chart27.xml" ContentType="application/vnd.openxmlformats-officedocument.drawingml.chart+xml"/>
  <Override PartName="/xl/drawings/drawing27.xml" ContentType="application/vnd.openxmlformats-officedocument.drawing+xml"/>
  <Override PartName="/xl/charts/chart28.xml" ContentType="application/vnd.openxmlformats-officedocument.drawingml.chart+xml"/>
  <Override PartName="/xl/drawings/drawing28.xml" ContentType="application/vnd.openxmlformats-officedocument.drawing+xml"/>
  <Override PartName="/xl/charts/chart29.xml" ContentType="application/vnd.openxmlformats-officedocument.drawingml.chart+xml"/>
  <Override PartName="/xl/drawings/drawing29.xml" ContentType="application/vnd.openxmlformats-officedocument.drawing+xml"/>
  <Override PartName="/xl/charts/chart30.xml" ContentType="application/vnd.openxmlformats-officedocument.drawingml.chart+xml"/>
  <Override PartName="/xl/drawings/drawing30.xml" ContentType="application/vnd.openxmlformats-officedocument.drawing+xml"/>
  <Override PartName="/xl/charts/chart31.xml" ContentType="application/vnd.openxmlformats-officedocument.drawingml.chart+xml"/>
  <Override PartName="/xl/drawings/drawing31.xml" ContentType="application/vnd.openxmlformats-officedocument.drawing+xml"/>
  <Override PartName="/xl/charts/chart32.xml" ContentType="application/vnd.openxmlformats-officedocument.drawingml.chart+xml"/>
  <Override PartName="/xl/drawings/drawing32.xml" ContentType="application/vnd.openxmlformats-officedocument.drawing+xml"/>
  <Override PartName="/xl/charts/chart33.xml" ContentType="application/vnd.openxmlformats-officedocument.drawingml.chart+xml"/>
  <Override PartName="/xl/drawings/drawing33.xml" ContentType="application/vnd.openxmlformats-officedocument.drawing+xml"/>
  <Override PartName="/xl/charts/chart34.xml" ContentType="application/vnd.openxmlformats-officedocument.drawingml.chart+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530" tabRatio="913"/>
  </bookViews>
  <sheets>
    <sheet name="Indize" sheetId="82" r:id="rId1"/>
    <sheet name="C1" sheetId="1" r:id="rId2"/>
    <sheet name="C2" sheetId="2" r:id="rId3"/>
    <sheet name="C3" sheetId="3" r:id="rId4"/>
    <sheet name="C4" sheetId="4" r:id="rId5"/>
    <sheet name="G5" sheetId="5" r:id="rId6"/>
    <sheet name="G6" sheetId="6" r:id="rId7"/>
    <sheet name="C7" sheetId="7" r:id="rId8"/>
    <sheet name="G8" sheetId="8" r:id="rId9"/>
    <sheet name="C9" sheetId="9" r:id="rId10"/>
    <sheet name="C10" sheetId="10" r:id="rId11"/>
    <sheet name="G11" sheetId="11" r:id="rId12"/>
    <sheet name="C12" sheetId="12" r:id="rId13"/>
    <sheet name="C13" sheetId="13" r:id="rId14"/>
    <sheet name="C14" sheetId="15" r:id="rId15"/>
    <sheet name="C15" sheetId="14" r:id="rId16"/>
    <sheet name="G16" sheetId="16" r:id="rId17"/>
    <sheet name="C17" sheetId="17" r:id="rId18"/>
    <sheet name="C18" sheetId="18" r:id="rId19"/>
    <sheet name="C19" sheetId="19" r:id="rId20"/>
    <sheet name="G20" sheetId="20" r:id="rId21"/>
    <sheet name="G21" sheetId="21" r:id="rId22"/>
    <sheet name="G22" sheetId="22" r:id="rId23"/>
    <sheet name="C23" sheetId="23" r:id="rId24"/>
    <sheet name="G24" sheetId="24" r:id="rId25"/>
    <sheet name="G25" sheetId="25" r:id="rId26"/>
    <sheet name="C26" sheetId="26" r:id="rId27"/>
    <sheet name="G27" sheetId="27" r:id="rId28"/>
    <sheet name="G28" sheetId="28" r:id="rId29"/>
    <sheet name="G29" sheetId="29" r:id="rId30"/>
    <sheet name="G30" sheetId="30" r:id="rId31"/>
    <sheet name="G31" sheetId="31" r:id="rId32"/>
    <sheet name="C32" sheetId="32" r:id="rId33"/>
    <sheet name="C33" sheetId="33" r:id="rId34"/>
    <sheet name="C34" sheetId="34" r:id="rId35"/>
    <sheet name="G35" sheetId="78" r:id="rId36"/>
    <sheet name="C36" sheetId="36" r:id="rId37"/>
    <sheet name="G37" sheetId="37" r:id="rId38"/>
    <sheet name="C38" sheetId="38" r:id="rId39"/>
    <sheet name="C39" sheetId="39" r:id="rId40"/>
    <sheet name="C40" sheetId="40" r:id="rId41"/>
    <sheet name="C41" sheetId="41" r:id="rId42"/>
    <sheet name="C42" sheetId="42" r:id="rId43"/>
    <sheet name="C43" sheetId="43" r:id="rId44"/>
    <sheet name="G44" sheetId="44" r:id="rId45"/>
    <sheet name="G45" sheetId="45" r:id="rId46"/>
    <sheet name="C46" sheetId="46" r:id="rId47"/>
    <sheet name="C47" sheetId="47" r:id="rId48"/>
    <sheet name="C48" sheetId="48" r:id="rId49"/>
    <sheet name="G49" sheetId="49" r:id="rId50"/>
    <sheet name="G50" sheetId="79" r:id="rId51"/>
    <sheet name="G51" sheetId="50" r:id="rId52"/>
    <sheet name="C52" sheetId="51" r:id="rId53"/>
    <sheet name="C53" sheetId="53" r:id="rId54"/>
    <sheet name="G54" sheetId="54" r:id="rId55"/>
    <sheet name="C55" sheetId="55" r:id="rId56"/>
    <sheet name="G56" sheetId="56" r:id="rId57"/>
    <sheet name="G57" sheetId="57" r:id="rId58"/>
    <sheet name="C58" sheetId="58" r:id="rId59"/>
    <sheet name="C59" sheetId="59" r:id="rId60"/>
    <sheet name="C60" sheetId="60" r:id="rId61"/>
    <sheet name="G61" sheetId="61" r:id="rId62"/>
    <sheet name="G62" sheetId="62" r:id="rId63"/>
    <sheet name="G63" sheetId="63" r:id="rId64"/>
    <sheet name="G64" sheetId="64" r:id="rId65"/>
    <sheet name="G65" sheetId="81" r:id="rId66"/>
    <sheet name="G66" sheetId="65" r:id="rId67"/>
    <sheet name="C67" sheetId="66" r:id="rId68"/>
    <sheet name="G68" sheetId="67" r:id="rId69"/>
    <sheet name="C69" sheetId="68" r:id="rId70"/>
    <sheet name="C70" sheetId="69" r:id="rId71"/>
    <sheet name="C71" sheetId="70" r:id="rId72"/>
    <sheet name="C72" sheetId="71" r:id="rId73"/>
    <sheet name="C73" sheetId="72" r:id="rId74"/>
    <sheet name="C74" sheetId="73" r:id="rId75"/>
    <sheet name="C75" sheetId="74" r:id="rId76"/>
    <sheet name="C76" sheetId="75" r:id="rId77"/>
    <sheet name="C77" sheetId="76" r:id="rId78"/>
    <sheet name="C78" sheetId="77" r:id="rId79"/>
  </sheets>
  <definedNames>
    <definedName name="_xlnm._FilterDatabase" localSheetId="73" hidden="1">'C73'!$C$4:$C$52</definedName>
    <definedName name="_xlnm.Print_Area" localSheetId="1">'C1'!$A$1:$F$6</definedName>
    <definedName name="_xlnm.Print_Area" localSheetId="12">'C12'!$A$1:$H$56</definedName>
    <definedName name="_xlnm.Print_Area" localSheetId="13">'C13'!$A$5:$D$56</definedName>
    <definedName name="_xlnm.Print_Area" localSheetId="14">'C14'!$A$5:$E$18</definedName>
    <definedName name="_xlnm.Print_Area" localSheetId="15">'C15'!$A$5:$E$56</definedName>
    <definedName name="_xlnm.Print_Area" localSheetId="11">'G11'!$A$1:$J$35</definedName>
    <definedName name="_xlnm.Print_Area" localSheetId="6">'G6'!$A$1:$G$31</definedName>
    <definedName name="_xlnm.Print_Area" localSheetId="0">Indize!$A$1:$A$77</definedName>
    <definedName name="_xlnm.Print_Titles" localSheetId="12">'C12'!$A:$A</definedName>
    <definedName name="_xlnm.Print_Titles" localSheetId="13">'C13'!$A:$A</definedName>
    <definedName name="_xlnm.Print_Titles" localSheetId="14">'C14'!$A:$A</definedName>
    <definedName name="_xlnm.Print_Titles" localSheetId="15">'C15'!$A:$A</definedName>
    <definedName name="Z_06CF9F87_1FAD_4E65_84EC_7E033A789832_.wvu.FilterData" localSheetId="73" hidden="1">'C73'!$C$4:$C$52</definedName>
    <definedName name="Z_51FDF3FE_71CC_49CA_8E8C_81CDA38321F3_.wvu.FilterData" localSheetId="73" hidden="1">'C73'!$C$4:$C$52</definedName>
  </definedNames>
  <calcPr calcId="145621"/>
</workbook>
</file>

<file path=xl/calcChain.xml><?xml version="1.0" encoding="utf-8"?>
<calcChain xmlns="http://schemas.openxmlformats.org/spreadsheetml/2006/main">
  <c r="C5" i="3" l="1"/>
  <c r="B45" i="30" l="1"/>
  <c r="D30" i="57" l="1"/>
  <c r="D31" i="57"/>
  <c r="D32" i="57"/>
  <c r="D33" i="57"/>
  <c r="D34" i="57"/>
  <c r="D35" i="57"/>
  <c r="D36" i="57"/>
  <c r="D29" i="57"/>
  <c r="F10" i="53"/>
  <c r="E10" i="53"/>
  <c r="B38" i="45" l="1"/>
  <c r="G42" i="78" l="1"/>
  <c r="G41" i="78"/>
  <c r="G40" i="78"/>
  <c r="G39" i="78"/>
  <c r="G38" i="78"/>
  <c r="G37" i="78"/>
  <c r="G36" i="78"/>
  <c r="G35" i="78"/>
  <c r="E52" i="13"/>
  <c r="E25" i="13"/>
  <c r="C35" i="13"/>
  <c r="C33" i="77" l="1"/>
  <c r="E33" i="77" s="1"/>
  <c r="B33" i="77"/>
  <c r="F32" i="77"/>
  <c r="E32" i="77"/>
  <c r="F31" i="77"/>
  <c r="E31" i="77"/>
  <c r="C25" i="77"/>
  <c r="B25" i="77"/>
  <c r="F24" i="77"/>
  <c r="E24" i="77"/>
  <c r="F23" i="77"/>
  <c r="E23" i="77"/>
  <c r="C17" i="77"/>
  <c r="B17" i="77"/>
  <c r="F16" i="77"/>
  <c r="E16" i="77"/>
  <c r="F15" i="77"/>
  <c r="E15" i="77"/>
  <c r="C9" i="77"/>
  <c r="B9" i="77"/>
  <c r="F8" i="77"/>
  <c r="E8" i="77"/>
  <c r="F7" i="77"/>
  <c r="E7" i="77"/>
  <c r="B7" i="74"/>
  <c r="C8" i="71"/>
  <c r="B8" i="71"/>
  <c r="D7" i="71"/>
  <c r="D6" i="71"/>
  <c r="D5" i="71"/>
  <c r="D4" i="71"/>
  <c r="F15" i="70"/>
  <c r="E15" i="70"/>
  <c r="F14" i="70"/>
  <c r="E14" i="70"/>
  <c r="F13" i="70"/>
  <c r="E13" i="70"/>
  <c r="F12" i="70"/>
  <c r="E12" i="70"/>
  <c r="F11" i="70"/>
  <c r="E11" i="70"/>
  <c r="F10" i="70"/>
  <c r="E10" i="70"/>
  <c r="F7" i="70"/>
  <c r="E7" i="70"/>
  <c r="F6" i="70"/>
  <c r="E6" i="70"/>
  <c r="F5" i="70"/>
  <c r="E5" i="70"/>
  <c r="F6" i="69"/>
  <c r="E6" i="69"/>
  <c r="F6" i="68"/>
  <c r="E6" i="68"/>
  <c r="F12" i="66"/>
  <c r="C12" i="66" s="1"/>
  <c r="F11" i="66"/>
  <c r="C11" i="66" s="1"/>
  <c r="F10" i="66"/>
  <c r="C10" i="66" s="1"/>
  <c r="E10" i="66"/>
  <c r="F9" i="66"/>
  <c r="C9" i="66" s="1"/>
  <c r="F8" i="66"/>
  <c r="C8" i="66" s="1"/>
  <c r="F7" i="66"/>
  <c r="C7" i="66" s="1"/>
  <c r="F6" i="66"/>
  <c r="C6" i="66" s="1"/>
  <c r="E6" i="66"/>
  <c r="F5" i="66"/>
  <c r="C5" i="66" s="1"/>
  <c r="G16" i="60"/>
  <c r="F16" i="60"/>
  <c r="E16" i="60"/>
  <c r="D16" i="60"/>
  <c r="C16" i="60"/>
  <c r="B16" i="60"/>
  <c r="G15" i="60"/>
  <c r="F15" i="60"/>
  <c r="E15" i="60"/>
  <c r="D15" i="60"/>
  <c r="C15" i="60"/>
  <c r="B15" i="60"/>
  <c r="G14" i="60"/>
  <c r="F14" i="60"/>
  <c r="E14" i="60"/>
  <c r="D14" i="60"/>
  <c r="C14" i="60"/>
  <c r="B14" i="60"/>
  <c r="F5" i="58"/>
  <c r="F4" i="58"/>
  <c r="F10" i="59"/>
  <c r="E10" i="59"/>
  <c r="F9" i="59"/>
  <c r="E9" i="59"/>
  <c r="F8" i="59"/>
  <c r="E8" i="59"/>
  <c r="F7" i="59"/>
  <c r="E7" i="59"/>
  <c r="F6" i="59"/>
  <c r="E6" i="59"/>
  <c r="C5" i="59"/>
  <c r="B5" i="59"/>
  <c r="E5" i="58"/>
  <c r="E4" i="58"/>
  <c r="E12" i="66" l="1"/>
  <c r="F5" i="59"/>
  <c r="E8" i="66"/>
  <c r="E7" i="66"/>
  <c r="E9" i="66"/>
  <c r="E11" i="66"/>
  <c r="F9" i="77"/>
  <c r="F33" i="77"/>
  <c r="F25" i="77"/>
  <c r="F17" i="77"/>
  <c r="E9" i="77"/>
  <c r="E25" i="77"/>
  <c r="E17" i="77"/>
  <c r="D8" i="71"/>
  <c r="G6" i="66"/>
  <c r="G7" i="66"/>
  <c r="G8" i="66"/>
  <c r="G9" i="66"/>
  <c r="G10" i="66"/>
  <c r="G11" i="66"/>
  <c r="G12" i="66"/>
  <c r="E5" i="59"/>
  <c r="E8" i="53"/>
  <c r="F7" i="53"/>
  <c r="E7" i="53"/>
  <c r="F6" i="53"/>
  <c r="E6" i="53"/>
  <c r="F5" i="53"/>
  <c r="E5" i="53"/>
  <c r="D19" i="48"/>
  <c r="H19" i="48" s="1"/>
  <c r="B19" i="48"/>
  <c r="H18" i="48"/>
  <c r="G18" i="48"/>
  <c r="H17" i="48"/>
  <c r="G17" i="48"/>
  <c r="H16" i="48"/>
  <c r="G16" i="48"/>
  <c r="H15" i="48"/>
  <c r="G15" i="48"/>
  <c r="J13" i="48"/>
  <c r="I13" i="48"/>
  <c r="H13" i="48"/>
  <c r="G13" i="48"/>
  <c r="I12" i="48"/>
  <c r="G12" i="48"/>
  <c r="J11" i="48"/>
  <c r="I11" i="48"/>
  <c r="H11" i="48"/>
  <c r="G11" i="48"/>
  <c r="J9" i="48"/>
  <c r="I9" i="48"/>
  <c r="J8" i="48"/>
  <c r="I8" i="48"/>
  <c r="H8" i="48"/>
  <c r="G8" i="48"/>
  <c r="J7" i="48"/>
  <c r="I7" i="48"/>
  <c r="H7" i="48"/>
  <c r="G7" i="48"/>
  <c r="J6" i="48"/>
  <c r="I6" i="48"/>
  <c r="H6" i="48"/>
  <c r="G6" i="48"/>
  <c r="E8" i="47"/>
  <c r="D8" i="47"/>
  <c r="G8" i="47" s="1"/>
  <c r="C8" i="47"/>
  <c r="B8" i="47"/>
  <c r="J7" i="47"/>
  <c r="I7" i="47"/>
  <c r="H7" i="47"/>
  <c r="G7" i="47"/>
  <c r="J6" i="47"/>
  <c r="I6" i="47"/>
  <c r="H6" i="47"/>
  <c r="G6" i="47"/>
  <c r="J14" i="46"/>
  <c r="I14" i="46"/>
  <c r="H14" i="46"/>
  <c r="G14" i="46"/>
  <c r="E13" i="46"/>
  <c r="E15" i="46" s="1"/>
  <c r="D13" i="46"/>
  <c r="D15" i="46" s="1"/>
  <c r="H15" i="46" s="1"/>
  <c r="C13" i="46"/>
  <c r="C15" i="46" s="1"/>
  <c r="B13" i="46"/>
  <c r="B15" i="46" s="1"/>
  <c r="J12" i="46"/>
  <c r="I12" i="46"/>
  <c r="H12" i="46"/>
  <c r="G12" i="46"/>
  <c r="J11" i="46"/>
  <c r="I11" i="46"/>
  <c r="H11" i="46"/>
  <c r="G11" i="46"/>
  <c r="J10" i="46"/>
  <c r="I10" i="46"/>
  <c r="H10" i="46"/>
  <c r="G10" i="46"/>
  <c r="J9" i="46"/>
  <c r="I9" i="46"/>
  <c r="H9" i="46"/>
  <c r="G9" i="46"/>
  <c r="J8" i="46"/>
  <c r="I8" i="46"/>
  <c r="H8" i="46"/>
  <c r="G8" i="46"/>
  <c r="J7" i="46"/>
  <c r="I7" i="46"/>
  <c r="H7" i="46"/>
  <c r="G7" i="46"/>
  <c r="J6" i="46"/>
  <c r="I6" i="46"/>
  <c r="H6" i="46"/>
  <c r="G6" i="46"/>
  <c r="J10" i="43"/>
  <c r="I10" i="43"/>
  <c r="H10" i="43"/>
  <c r="G10" i="43"/>
  <c r="I9" i="43"/>
  <c r="G9" i="43"/>
  <c r="I8" i="43"/>
  <c r="G8" i="43"/>
  <c r="J7" i="43"/>
  <c r="I7" i="43"/>
  <c r="H7" i="43"/>
  <c r="G7" i="43"/>
  <c r="J6" i="43"/>
  <c r="I6" i="43"/>
  <c r="H6" i="43"/>
  <c r="G6" i="43"/>
  <c r="J13" i="40"/>
  <c r="I13" i="40"/>
  <c r="H13" i="40"/>
  <c r="G13" i="40"/>
  <c r="J11" i="40"/>
  <c r="I11" i="40"/>
  <c r="H11" i="40"/>
  <c r="G11" i="40"/>
  <c r="E10" i="40"/>
  <c r="D10" i="40"/>
  <c r="D12" i="40" s="1"/>
  <c r="C10" i="40"/>
  <c r="C12" i="40" s="1"/>
  <c r="C14" i="40" s="1"/>
  <c r="B10" i="40"/>
  <c r="B12" i="40" s="1"/>
  <c r="B14" i="40" s="1"/>
  <c r="J9" i="40"/>
  <c r="I9" i="40"/>
  <c r="H9" i="40"/>
  <c r="G9" i="40"/>
  <c r="J8" i="40"/>
  <c r="I8" i="40"/>
  <c r="H8" i="40"/>
  <c r="G8" i="40"/>
  <c r="J7" i="40"/>
  <c r="I7" i="40"/>
  <c r="H7" i="40"/>
  <c r="G7" i="40"/>
  <c r="J6" i="40"/>
  <c r="I6" i="40"/>
  <c r="H6" i="40"/>
  <c r="G6" i="40"/>
  <c r="J16" i="39"/>
  <c r="I16" i="39"/>
  <c r="H16" i="39"/>
  <c r="G16" i="39"/>
  <c r="E14" i="39"/>
  <c r="D14" i="39"/>
  <c r="H14" i="39" s="1"/>
  <c r="C14" i="39"/>
  <c r="B14" i="39"/>
  <c r="J13" i="39"/>
  <c r="I13" i="39"/>
  <c r="H13" i="39"/>
  <c r="G13" i="39"/>
  <c r="J12" i="39"/>
  <c r="I12" i="39"/>
  <c r="H12" i="39"/>
  <c r="G12" i="39"/>
  <c r="E10" i="39"/>
  <c r="I10" i="39" s="1"/>
  <c r="D10" i="39"/>
  <c r="C10" i="39"/>
  <c r="B10" i="39"/>
  <c r="B17" i="39" s="1"/>
  <c r="J9" i="39"/>
  <c r="I9" i="39"/>
  <c r="H9" i="39"/>
  <c r="G9" i="39"/>
  <c r="J8" i="39"/>
  <c r="I8" i="39"/>
  <c r="H8" i="39"/>
  <c r="G8" i="39"/>
  <c r="J7" i="39"/>
  <c r="I7" i="39"/>
  <c r="H7" i="39"/>
  <c r="G7" i="39"/>
  <c r="J9" i="38"/>
  <c r="I9" i="38"/>
  <c r="H9" i="38"/>
  <c r="G9" i="38"/>
  <c r="E8" i="38"/>
  <c r="E10" i="38" s="1"/>
  <c r="D8" i="38"/>
  <c r="C8" i="38"/>
  <c r="C10" i="38" s="1"/>
  <c r="B8" i="38"/>
  <c r="B10" i="38" s="1"/>
  <c r="J7" i="38"/>
  <c r="I7" i="38"/>
  <c r="H7" i="38"/>
  <c r="G7" i="38"/>
  <c r="J6" i="38"/>
  <c r="I6" i="38"/>
  <c r="H6" i="38"/>
  <c r="G6" i="38"/>
  <c r="J14" i="39" l="1"/>
  <c r="C17" i="39"/>
  <c r="H8" i="38"/>
  <c r="H10" i="39"/>
  <c r="H8" i="47"/>
  <c r="H13" i="46"/>
  <c r="I8" i="47"/>
  <c r="I13" i="46"/>
  <c r="I10" i="40"/>
  <c r="I14" i="39"/>
  <c r="E17" i="39"/>
  <c r="I17" i="39" s="1"/>
  <c r="I8" i="38"/>
  <c r="G19" i="48"/>
  <c r="J8" i="47"/>
  <c r="J15" i="46"/>
  <c r="I15" i="46"/>
  <c r="G13" i="46"/>
  <c r="G15" i="46"/>
  <c r="J13" i="46"/>
  <c r="D14" i="40"/>
  <c r="H12" i="40"/>
  <c r="G12" i="40"/>
  <c r="J10" i="40"/>
  <c r="E12" i="40"/>
  <c r="G10" i="40"/>
  <c r="H10" i="40"/>
  <c r="J17" i="39"/>
  <c r="D17" i="39"/>
  <c r="G10" i="39"/>
  <c r="G14" i="39"/>
  <c r="J10" i="39"/>
  <c r="J10" i="38"/>
  <c r="I10" i="38"/>
  <c r="D10" i="38"/>
  <c r="G8" i="38"/>
  <c r="J8" i="38"/>
  <c r="F12" i="32"/>
  <c r="F11" i="32"/>
  <c r="F10" i="32"/>
  <c r="F9" i="32"/>
  <c r="F8" i="32"/>
  <c r="F7" i="32"/>
  <c r="F6" i="32"/>
  <c r="C7" i="32"/>
  <c r="C8" i="32"/>
  <c r="C9" i="32"/>
  <c r="C10" i="32"/>
  <c r="C11" i="32"/>
  <c r="C12" i="32"/>
  <c r="C6" i="32"/>
  <c r="C26" i="19"/>
  <c r="D26" i="19" s="1"/>
  <c r="B26" i="19"/>
  <c r="F26" i="19"/>
  <c r="E26" i="19"/>
  <c r="J25" i="19"/>
  <c r="K25" i="19" s="1"/>
  <c r="I25" i="19"/>
  <c r="J24" i="19"/>
  <c r="K24" i="19" s="1"/>
  <c r="I24" i="19"/>
  <c r="J23" i="19"/>
  <c r="K23" i="19" s="1"/>
  <c r="I23" i="19"/>
  <c r="J22" i="19"/>
  <c r="K22" i="19" s="1"/>
  <c r="I22" i="19"/>
  <c r="J21" i="19"/>
  <c r="K21" i="19" s="1"/>
  <c r="I21" i="19"/>
  <c r="J20" i="19"/>
  <c r="K20" i="19" s="1"/>
  <c r="I20" i="19"/>
  <c r="J19" i="19"/>
  <c r="K19" i="19" s="1"/>
  <c r="I19" i="19"/>
  <c r="J18" i="19"/>
  <c r="K18" i="19" s="1"/>
  <c r="I18" i="19"/>
  <c r="G18" i="19"/>
  <c r="J17" i="19"/>
  <c r="K17" i="19" s="1"/>
  <c r="I17" i="19"/>
  <c r="D17" i="19"/>
  <c r="G17" i="19"/>
  <c r="J16" i="19"/>
  <c r="K16" i="19" s="1"/>
  <c r="I16" i="19"/>
  <c r="D16" i="19"/>
  <c r="J15" i="19"/>
  <c r="K15" i="19" s="1"/>
  <c r="I15" i="19"/>
  <c r="J14" i="19"/>
  <c r="K14" i="19" s="1"/>
  <c r="I14" i="19"/>
  <c r="J13" i="19"/>
  <c r="K13" i="19" s="1"/>
  <c r="I13" i="19"/>
  <c r="J12" i="19"/>
  <c r="K12" i="19" s="1"/>
  <c r="I12" i="19"/>
  <c r="J11" i="19"/>
  <c r="K11" i="19" s="1"/>
  <c r="I11" i="19"/>
  <c r="D11" i="19"/>
  <c r="J10" i="19"/>
  <c r="K10" i="19" s="1"/>
  <c r="I10" i="19"/>
  <c r="G10" i="19"/>
  <c r="J9" i="19"/>
  <c r="K9" i="19" s="1"/>
  <c r="I9" i="19"/>
  <c r="J8" i="19"/>
  <c r="K8" i="19" s="1"/>
  <c r="I8" i="19"/>
  <c r="J7" i="19"/>
  <c r="K7" i="19" s="1"/>
  <c r="I7" i="19"/>
  <c r="J6" i="19"/>
  <c r="K6" i="19" s="1"/>
  <c r="I6" i="19"/>
  <c r="J5" i="19"/>
  <c r="K5" i="19" s="1"/>
  <c r="I5" i="19"/>
  <c r="C19" i="18"/>
  <c r="D17" i="18" s="1"/>
  <c r="B19" i="18"/>
  <c r="F19" i="18"/>
  <c r="E19" i="18"/>
  <c r="J18" i="18"/>
  <c r="K18" i="18" s="1"/>
  <c r="I18" i="18"/>
  <c r="J17" i="18"/>
  <c r="K17" i="18" s="1"/>
  <c r="I17" i="18"/>
  <c r="J16" i="18"/>
  <c r="K16" i="18" s="1"/>
  <c r="I16" i="18"/>
  <c r="J15" i="18"/>
  <c r="K15" i="18" s="1"/>
  <c r="I15" i="18"/>
  <c r="G15" i="18"/>
  <c r="J14" i="18"/>
  <c r="K14" i="18" s="1"/>
  <c r="I14" i="18"/>
  <c r="D14" i="18"/>
  <c r="J13" i="18"/>
  <c r="K13" i="18" s="1"/>
  <c r="I13" i="18"/>
  <c r="J12" i="18"/>
  <c r="K12" i="18" s="1"/>
  <c r="I12" i="18"/>
  <c r="G12" i="18"/>
  <c r="J11" i="18"/>
  <c r="K11" i="18" s="1"/>
  <c r="I11" i="18"/>
  <c r="J10" i="18"/>
  <c r="K10" i="18" s="1"/>
  <c r="I10" i="18"/>
  <c r="J9" i="18"/>
  <c r="K9" i="18" s="1"/>
  <c r="I9" i="18"/>
  <c r="J8" i="18"/>
  <c r="K8" i="18" s="1"/>
  <c r="I8" i="18"/>
  <c r="J7" i="18"/>
  <c r="K7" i="18" s="1"/>
  <c r="I7" i="18"/>
  <c r="J6" i="18"/>
  <c r="K6" i="18" s="1"/>
  <c r="I6" i="18"/>
  <c r="J5" i="18"/>
  <c r="K5" i="18" s="1"/>
  <c r="I5" i="18"/>
  <c r="C11" i="17"/>
  <c r="B7" i="17"/>
  <c r="C24" i="16"/>
  <c r="B24" i="16"/>
  <c r="H18" i="15"/>
  <c r="G18" i="15"/>
  <c r="E18" i="15"/>
  <c r="C18" i="15"/>
  <c r="H17" i="15"/>
  <c r="G17" i="15"/>
  <c r="E17" i="15"/>
  <c r="C17" i="15"/>
  <c r="H16" i="15"/>
  <c r="G16" i="15"/>
  <c r="E16" i="15"/>
  <c r="C16" i="15"/>
  <c r="H15" i="15"/>
  <c r="G15" i="15"/>
  <c r="E15" i="15"/>
  <c r="C15" i="15"/>
  <c r="H14" i="15"/>
  <c r="G14" i="15"/>
  <c r="E14" i="15"/>
  <c r="C14" i="15"/>
  <c r="H13" i="15"/>
  <c r="G13" i="15"/>
  <c r="E13" i="15"/>
  <c r="C13" i="15"/>
  <c r="H12" i="15"/>
  <c r="G12" i="15"/>
  <c r="E12" i="15"/>
  <c r="C12" i="15"/>
  <c r="H11" i="15"/>
  <c r="G11" i="15"/>
  <c r="E11" i="15"/>
  <c r="C11" i="15"/>
  <c r="H10" i="15"/>
  <c r="G10" i="15"/>
  <c r="E10" i="15"/>
  <c r="C10" i="15"/>
  <c r="H9" i="15"/>
  <c r="G9" i="15"/>
  <c r="E9" i="15"/>
  <c r="C9" i="15"/>
  <c r="H8" i="15"/>
  <c r="G8" i="15"/>
  <c r="E8" i="15"/>
  <c r="C8" i="15"/>
  <c r="H7" i="15"/>
  <c r="G7" i="15"/>
  <c r="E7" i="15"/>
  <c r="C7" i="15"/>
  <c r="H6" i="15"/>
  <c r="G6" i="15"/>
  <c r="E6" i="15"/>
  <c r="C6" i="15"/>
  <c r="H5" i="15"/>
  <c r="G5" i="15"/>
  <c r="E5" i="15"/>
  <c r="C5" i="15"/>
  <c r="H56" i="14"/>
  <c r="G56" i="14"/>
  <c r="E56" i="14"/>
  <c r="C56" i="14"/>
  <c r="H55" i="14"/>
  <c r="G55" i="14"/>
  <c r="E55" i="14"/>
  <c r="C55" i="14"/>
  <c r="H54" i="14"/>
  <c r="G54" i="14"/>
  <c r="E54" i="14"/>
  <c r="C54" i="14"/>
  <c r="H53" i="14"/>
  <c r="G53" i="14"/>
  <c r="E53" i="14"/>
  <c r="C53" i="14"/>
  <c r="H52" i="14"/>
  <c r="G52" i="14"/>
  <c r="E52" i="14"/>
  <c r="C52" i="14"/>
  <c r="H51" i="14"/>
  <c r="G51" i="14"/>
  <c r="E51" i="14"/>
  <c r="C51" i="14"/>
  <c r="H50" i="14"/>
  <c r="G50" i="14"/>
  <c r="E50" i="14"/>
  <c r="C50" i="14"/>
  <c r="H49" i="14"/>
  <c r="G49" i="14"/>
  <c r="E49" i="14"/>
  <c r="C49" i="14"/>
  <c r="H48" i="14"/>
  <c r="G48" i="14"/>
  <c r="E48" i="14"/>
  <c r="C48" i="14"/>
  <c r="H47" i="14"/>
  <c r="G47" i="14"/>
  <c r="E47" i="14"/>
  <c r="C47" i="14"/>
  <c r="H46" i="14"/>
  <c r="G46" i="14"/>
  <c r="E46" i="14"/>
  <c r="C46" i="14"/>
  <c r="H45" i="14"/>
  <c r="G45" i="14"/>
  <c r="E45" i="14"/>
  <c r="C45" i="14"/>
  <c r="G44" i="14"/>
  <c r="H43" i="14"/>
  <c r="G43" i="14"/>
  <c r="E43" i="14"/>
  <c r="C43" i="14"/>
  <c r="H42" i="14"/>
  <c r="G42" i="14"/>
  <c r="E42" i="14"/>
  <c r="C42" i="14"/>
  <c r="H41" i="14"/>
  <c r="G41" i="14"/>
  <c r="E41" i="14"/>
  <c r="C41" i="14"/>
  <c r="H40" i="14"/>
  <c r="G40" i="14"/>
  <c r="E40" i="14"/>
  <c r="C40" i="14"/>
  <c r="H39" i="14"/>
  <c r="G39" i="14"/>
  <c r="E39" i="14"/>
  <c r="C39" i="14"/>
  <c r="H38" i="14"/>
  <c r="G38" i="14"/>
  <c r="E38" i="14"/>
  <c r="C38" i="14"/>
  <c r="H37" i="14"/>
  <c r="G37" i="14"/>
  <c r="E37" i="14"/>
  <c r="C37" i="14"/>
  <c r="H36" i="14"/>
  <c r="G36" i="14"/>
  <c r="E36" i="14"/>
  <c r="C36" i="14"/>
  <c r="H35" i="14"/>
  <c r="G35" i="14"/>
  <c r="E35" i="14"/>
  <c r="C35" i="14"/>
  <c r="H34" i="14"/>
  <c r="G34" i="14"/>
  <c r="E34" i="14"/>
  <c r="C34" i="14"/>
  <c r="H33" i="14"/>
  <c r="G33" i="14"/>
  <c r="E33" i="14"/>
  <c r="C33" i="14"/>
  <c r="H32" i="14"/>
  <c r="G32" i="14"/>
  <c r="E32" i="14"/>
  <c r="C32" i="14"/>
  <c r="H31" i="14"/>
  <c r="G31" i="14"/>
  <c r="E31" i="14"/>
  <c r="C31" i="14"/>
  <c r="H30" i="14"/>
  <c r="G30" i="14"/>
  <c r="E30" i="14"/>
  <c r="C30" i="14"/>
  <c r="H29" i="14"/>
  <c r="G29" i="14"/>
  <c r="E29" i="14"/>
  <c r="C29" i="14"/>
  <c r="H28" i="14"/>
  <c r="G28" i="14"/>
  <c r="E28" i="14"/>
  <c r="C28" i="14"/>
  <c r="H27" i="14"/>
  <c r="G27" i="14"/>
  <c r="E27" i="14"/>
  <c r="C27" i="14"/>
  <c r="H26" i="14"/>
  <c r="G26" i="14"/>
  <c r="E26" i="14"/>
  <c r="C26" i="14"/>
  <c r="H25" i="14"/>
  <c r="G25" i="14"/>
  <c r="E25" i="14"/>
  <c r="C25" i="14"/>
  <c r="H24" i="14"/>
  <c r="G24" i="14"/>
  <c r="E24" i="14"/>
  <c r="C24" i="14"/>
  <c r="H23" i="14"/>
  <c r="G23" i="14"/>
  <c r="E23" i="14"/>
  <c r="C23" i="14"/>
  <c r="H22" i="14"/>
  <c r="G22" i="14"/>
  <c r="E22" i="14"/>
  <c r="C22" i="14"/>
  <c r="H21" i="14"/>
  <c r="G21" i="14"/>
  <c r="E21" i="14"/>
  <c r="C21" i="14"/>
  <c r="H20" i="14"/>
  <c r="G20" i="14"/>
  <c r="E20" i="14"/>
  <c r="C20" i="14"/>
  <c r="H19" i="14"/>
  <c r="G19" i="14"/>
  <c r="E19" i="14"/>
  <c r="C19" i="14"/>
  <c r="H18" i="14"/>
  <c r="G18" i="14"/>
  <c r="E18" i="14"/>
  <c r="C18" i="14"/>
  <c r="H17" i="14"/>
  <c r="G17" i="14"/>
  <c r="E17" i="14"/>
  <c r="C17" i="14"/>
  <c r="H16" i="14"/>
  <c r="G16" i="14"/>
  <c r="E16" i="14"/>
  <c r="C16" i="14"/>
  <c r="H15" i="14"/>
  <c r="G15" i="14"/>
  <c r="E15" i="14"/>
  <c r="C15" i="14"/>
  <c r="H14" i="14"/>
  <c r="G14" i="14"/>
  <c r="E14" i="14"/>
  <c r="C14" i="14"/>
  <c r="H13" i="14"/>
  <c r="G13" i="14"/>
  <c r="E13" i="14"/>
  <c r="C13" i="14"/>
  <c r="H12" i="14"/>
  <c r="G12" i="14"/>
  <c r="E12" i="14"/>
  <c r="C12" i="14"/>
  <c r="H11" i="14"/>
  <c r="G11" i="14"/>
  <c r="E11" i="14"/>
  <c r="C11" i="14"/>
  <c r="H10" i="14"/>
  <c r="G10" i="14"/>
  <c r="E10" i="14"/>
  <c r="C10" i="14"/>
  <c r="H9" i="14"/>
  <c r="G9" i="14"/>
  <c r="E9" i="14"/>
  <c r="C9" i="14"/>
  <c r="H8" i="14"/>
  <c r="G8" i="14"/>
  <c r="E8" i="14"/>
  <c r="C8" i="14"/>
  <c r="H7" i="14"/>
  <c r="G7" i="14"/>
  <c r="E7" i="14"/>
  <c r="C7" i="14"/>
  <c r="H6" i="14"/>
  <c r="G6" i="14"/>
  <c r="E6" i="14"/>
  <c r="C6" i="14"/>
  <c r="H5" i="14"/>
  <c r="G5" i="14"/>
  <c r="E5" i="14"/>
  <c r="C5" i="14"/>
  <c r="H56" i="13"/>
  <c r="G56" i="13"/>
  <c r="E56" i="13"/>
  <c r="C56" i="13"/>
  <c r="H55" i="13"/>
  <c r="G55" i="13"/>
  <c r="E55" i="13"/>
  <c r="C55" i="13"/>
  <c r="H54" i="13"/>
  <c r="G54" i="13"/>
  <c r="E54" i="13"/>
  <c r="C54" i="13"/>
  <c r="H53" i="13"/>
  <c r="G53" i="13"/>
  <c r="E53" i="13"/>
  <c r="C53" i="13"/>
  <c r="G52" i="13"/>
  <c r="H51" i="13"/>
  <c r="G51" i="13"/>
  <c r="E51" i="13"/>
  <c r="C51" i="13"/>
  <c r="H48" i="13"/>
  <c r="G48" i="13"/>
  <c r="C48" i="13"/>
  <c r="H47" i="13"/>
  <c r="G47" i="13"/>
  <c r="E47" i="13"/>
  <c r="C47" i="13"/>
  <c r="H46" i="13"/>
  <c r="G46" i="13"/>
  <c r="E46" i="13"/>
  <c r="C46" i="13"/>
  <c r="H45" i="13"/>
  <c r="G45" i="13"/>
  <c r="E45" i="13"/>
  <c r="C45" i="13"/>
  <c r="G42" i="13"/>
  <c r="E42" i="13"/>
  <c r="H41" i="13"/>
  <c r="G41" i="13"/>
  <c r="E41" i="13"/>
  <c r="C41" i="13"/>
  <c r="H40" i="13"/>
  <c r="G40" i="13"/>
  <c r="E40" i="13"/>
  <c r="C40" i="13"/>
  <c r="H39" i="13"/>
  <c r="G39" i="13"/>
  <c r="E39" i="13"/>
  <c r="C39" i="13"/>
  <c r="H38" i="13"/>
  <c r="G38" i="13"/>
  <c r="E38" i="13"/>
  <c r="C38" i="13"/>
  <c r="H37" i="13"/>
  <c r="G37" i="13"/>
  <c r="E37" i="13"/>
  <c r="C37" i="13"/>
  <c r="G36" i="13"/>
  <c r="E36" i="13"/>
  <c r="H35" i="13"/>
  <c r="G35" i="13"/>
  <c r="E35" i="13"/>
  <c r="G34" i="13"/>
  <c r="E34" i="13"/>
  <c r="H33" i="13"/>
  <c r="G33" i="13"/>
  <c r="E33" i="13"/>
  <c r="C33" i="13"/>
  <c r="H31" i="13"/>
  <c r="G31" i="13"/>
  <c r="E31" i="13"/>
  <c r="C31" i="13"/>
  <c r="H29" i="13"/>
  <c r="G29" i="13"/>
  <c r="E29" i="13"/>
  <c r="C29" i="13"/>
  <c r="H28" i="13"/>
  <c r="G28" i="13"/>
  <c r="E28" i="13"/>
  <c r="C28" i="13"/>
  <c r="H27" i="13"/>
  <c r="G27" i="13"/>
  <c r="E27" i="13"/>
  <c r="C27" i="13"/>
  <c r="G26" i="13"/>
  <c r="E26" i="13"/>
  <c r="H25" i="13"/>
  <c r="G25" i="13"/>
  <c r="C25" i="13"/>
  <c r="H24" i="13"/>
  <c r="G24" i="13"/>
  <c r="E24" i="13"/>
  <c r="C24" i="13"/>
  <c r="H23" i="13"/>
  <c r="G23" i="13"/>
  <c r="E23" i="13"/>
  <c r="C23" i="13"/>
  <c r="H22" i="13"/>
  <c r="G22" i="13"/>
  <c r="E22" i="13"/>
  <c r="C22" i="13"/>
  <c r="H21" i="13"/>
  <c r="G21" i="13"/>
  <c r="E21" i="13"/>
  <c r="C21" i="13"/>
  <c r="G17" i="13"/>
  <c r="E17" i="13"/>
  <c r="H16" i="13"/>
  <c r="G16" i="13"/>
  <c r="E16" i="13"/>
  <c r="C16" i="13"/>
  <c r="H15" i="13"/>
  <c r="G15" i="13"/>
  <c r="E15" i="13"/>
  <c r="C15" i="13"/>
  <c r="H14" i="13"/>
  <c r="G14" i="13"/>
  <c r="E14" i="13"/>
  <c r="C14" i="13"/>
  <c r="H13" i="13"/>
  <c r="G13" i="13"/>
  <c r="E13" i="13"/>
  <c r="C13" i="13"/>
  <c r="H12" i="13"/>
  <c r="G12" i="13"/>
  <c r="E12" i="13"/>
  <c r="C12" i="13"/>
  <c r="H11" i="13"/>
  <c r="G11" i="13"/>
  <c r="E11" i="13"/>
  <c r="C11" i="13"/>
  <c r="H10" i="13"/>
  <c r="G10" i="13"/>
  <c r="E10" i="13"/>
  <c r="C10" i="13"/>
  <c r="H9" i="13"/>
  <c r="G9" i="13"/>
  <c r="E9" i="13"/>
  <c r="C9" i="13"/>
  <c r="H8" i="13"/>
  <c r="G8" i="13"/>
  <c r="E8" i="13"/>
  <c r="C8" i="13"/>
  <c r="H7" i="13"/>
  <c r="G7" i="13"/>
  <c r="E7" i="13"/>
  <c r="C7" i="13"/>
  <c r="H6" i="13"/>
  <c r="G6" i="13"/>
  <c r="E6" i="13"/>
  <c r="C6" i="13"/>
  <c r="H5" i="13"/>
  <c r="G5" i="13"/>
  <c r="E5" i="13"/>
  <c r="C5" i="13"/>
  <c r="H56" i="12"/>
  <c r="G56" i="12"/>
  <c r="E56" i="12"/>
  <c r="C56" i="12"/>
  <c r="H55" i="12"/>
  <c r="G55" i="12"/>
  <c r="E55" i="12"/>
  <c r="C55" i="12"/>
  <c r="H54" i="12"/>
  <c r="G54" i="12"/>
  <c r="E54" i="12"/>
  <c r="C54" i="12"/>
  <c r="H53" i="12"/>
  <c r="G53" i="12"/>
  <c r="E53" i="12"/>
  <c r="C53" i="12"/>
  <c r="H52" i="12"/>
  <c r="G52" i="12"/>
  <c r="E52" i="12"/>
  <c r="C52" i="12"/>
  <c r="H51" i="12"/>
  <c r="G51" i="12"/>
  <c r="E51" i="12"/>
  <c r="C51" i="12"/>
  <c r="H50" i="12"/>
  <c r="G50" i="12"/>
  <c r="E50" i="12"/>
  <c r="C50" i="12"/>
  <c r="H49" i="12"/>
  <c r="G49" i="12"/>
  <c r="E49" i="12"/>
  <c r="C49" i="12"/>
  <c r="H48" i="12"/>
  <c r="G48" i="12"/>
  <c r="E48" i="12"/>
  <c r="C48" i="12"/>
  <c r="H47" i="12"/>
  <c r="G47" i="12"/>
  <c r="E47" i="12"/>
  <c r="C47" i="12"/>
  <c r="H46" i="12"/>
  <c r="G46" i="12"/>
  <c r="E46" i="12"/>
  <c r="C46" i="12"/>
  <c r="H45" i="12"/>
  <c r="G45" i="12"/>
  <c r="E45" i="12"/>
  <c r="C45" i="12"/>
  <c r="G44" i="12"/>
  <c r="E44" i="12"/>
  <c r="C44" i="12"/>
  <c r="H43" i="12"/>
  <c r="G43" i="12"/>
  <c r="E43" i="12"/>
  <c r="C43" i="12"/>
  <c r="H42" i="12"/>
  <c r="G42" i="12"/>
  <c r="E42" i="12"/>
  <c r="C42" i="12"/>
  <c r="H41" i="12"/>
  <c r="G41" i="12"/>
  <c r="E41" i="12"/>
  <c r="C41" i="12"/>
  <c r="H40" i="12"/>
  <c r="G40" i="12"/>
  <c r="E40" i="12"/>
  <c r="C40" i="12"/>
  <c r="H39" i="12"/>
  <c r="G39" i="12"/>
  <c r="E39" i="12"/>
  <c r="C39" i="12"/>
  <c r="H38" i="12"/>
  <c r="G38" i="12"/>
  <c r="E38" i="12"/>
  <c r="C38" i="12"/>
  <c r="H37" i="12"/>
  <c r="G37" i="12"/>
  <c r="E37" i="12"/>
  <c r="C37" i="12"/>
  <c r="H36" i="12"/>
  <c r="G36" i="12"/>
  <c r="E36" i="12"/>
  <c r="C36" i="12"/>
  <c r="G35" i="12"/>
  <c r="E35" i="12"/>
  <c r="C35" i="12"/>
  <c r="H34" i="12"/>
  <c r="G34" i="12"/>
  <c r="E34" i="12"/>
  <c r="C34" i="12"/>
  <c r="G33" i="12"/>
  <c r="E33" i="12"/>
  <c r="C33" i="12"/>
  <c r="H32" i="12"/>
  <c r="G32" i="12"/>
  <c r="E32" i="12"/>
  <c r="C32" i="12"/>
  <c r="H31" i="12"/>
  <c r="G31" i="12"/>
  <c r="E31" i="12"/>
  <c r="C31" i="12"/>
  <c r="H30" i="12"/>
  <c r="G30" i="12"/>
  <c r="E30" i="12"/>
  <c r="C30" i="12"/>
  <c r="H29" i="12"/>
  <c r="G29" i="12"/>
  <c r="E29" i="12"/>
  <c r="C29" i="12"/>
  <c r="H28" i="12"/>
  <c r="G28" i="12"/>
  <c r="E28" i="12"/>
  <c r="C28" i="12"/>
  <c r="H27" i="12"/>
  <c r="G27" i="12"/>
  <c r="E27" i="12"/>
  <c r="C27" i="12"/>
  <c r="H26" i="12"/>
  <c r="G26" i="12"/>
  <c r="E26" i="12"/>
  <c r="C26" i="12"/>
  <c r="H25" i="12"/>
  <c r="G25" i="12"/>
  <c r="E25" i="12"/>
  <c r="C25" i="12"/>
  <c r="H24" i="12"/>
  <c r="G24" i="12"/>
  <c r="E24" i="12"/>
  <c r="C24" i="12"/>
  <c r="H23" i="12"/>
  <c r="G23" i="12"/>
  <c r="E23" i="12"/>
  <c r="C23" i="12"/>
  <c r="H22" i="12"/>
  <c r="G22" i="12"/>
  <c r="E22" i="12"/>
  <c r="C22" i="12"/>
  <c r="H21" i="12"/>
  <c r="G21" i="12"/>
  <c r="E21" i="12"/>
  <c r="C21" i="12"/>
  <c r="H20" i="12"/>
  <c r="G20" i="12"/>
  <c r="E20" i="12"/>
  <c r="C20" i="12"/>
  <c r="H19" i="12"/>
  <c r="G19" i="12"/>
  <c r="E19" i="12"/>
  <c r="C19" i="12"/>
  <c r="H18" i="12"/>
  <c r="G18" i="12"/>
  <c r="E18" i="12"/>
  <c r="C18" i="12"/>
  <c r="H17" i="12"/>
  <c r="G17" i="12"/>
  <c r="E17" i="12"/>
  <c r="C17" i="12"/>
  <c r="H16" i="12"/>
  <c r="G16" i="12"/>
  <c r="E16" i="12"/>
  <c r="C16" i="12"/>
  <c r="H15" i="12"/>
  <c r="G15" i="12"/>
  <c r="E15" i="12"/>
  <c r="C15" i="12"/>
  <c r="H14" i="12"/>
  <c r="G14" i="12"/>
  <c r="E14" i="12"/>
  <c r="C14" i="12"/>
  <c r="H13" i="12"/>
  <c r="G13" i="12"/>
  <c r="E13" i="12"/>
  <c r="C13" i="12"/>
  <c r="H12" i="12"/>
  <c r="G12" i="12"/>
  <c r="E12" i="12"/>
  <c r="C12" i="12"/>
  <c r="H11" i="12"/>
  <c r="G11" i="12"/>
  <c r="E11" i="12"/>
  <c r="C11" i="12"/>
  <c r="H10" i="12"/>
  <c r="G10" i="12"/>
  <c r="E10" i="12"/>
  <c r="C10" i="12"/>
  <c r="H9" i="12"/>
  <c r="G9" i="12"/>
  <c r="E9" i="12"/>
  <c r="C9" i="12"/>
  <c r="H8" i="12"/>
  <c r="G8" i="12"/>
  <c r="E8" i="12"/>
  <c r="C8" i="12"/>
  <c r="H7" i="12"/>
  <c r="G7" i="12"/>
  <c r="E7" i="12"/>
  <c r="C7" i="12"/>
  <c r="H6" i="12"/>
  <c r="G6" i="12"/>
  <c r="E6" i="12"/>
  <c r="C6" i="12"/>
  <c r="H5" i="12"/>
  <c r="G5" i="12"/>
  <c r="E5" i="12"/>
  <c r="C5" i="12"/>
  <c r="I40" i="11"/>
  <c r="H40" i="11"/>
  <c r="G40" i="11"/>
  <c r="F40" i="11"/>
  <c r="E40" i="11"/>
  <c r="D40" i="11"/>
  <c r="C40" i="11"/>
  <c r="B40" i="11"/>
  <c r="F7" i="10"/>
  <c r="E7" i="10"/>
  <c r="F6" i="10"/>
  <c r="E6" i="10"/>
  <c r="F5" i="10"/>
  <c r="E5" i="10"/>
  <c r="C10" i="9"/>
  <c r="B10" i="9"/>
  <c r="F9" i="9"/>
  <c r="E9" i="9"/>
  <c r="F8" i="9"/>
  <c r="E8" i="9"/>
  <c r="F7" i="9"/>
  <c r="E7" i="9"/>
  <c r="F6" i="9"/>
  <c r="E6" i="9"/>
  <c r="F5" i="9"/>
  <c r="E5" i="9"/>
  <c r="D18" i="8"/>
  <c r="B18" i="8"/>
  <c r="F17" i="7"/>
  <c r="E17" i="7"/>
  <c r="F16" i="7"/>
  <c r="E16" i="7"/>
  <c r="C15" i="7"/>
  <c r="B15" i="7"/>
  <c r="F14" i="7"/>
  <c r="E14" i="7"/>
  <c r="C13" i="7"/>
  <c r="B13" i="7"/>
  <c r="F12" i="7"/>
  <c r="E12" i="7"/>
  <c r="F11" i="7"/>
  <c r="E11" i="7"/>
  <c r="C10" i="7"/>
  <c r="B10" i="7"/>
  <c r="F9" i="7"/>
  <c r="E9" i="7"/>
  <c r="F8" i="7"/>
  <c r="E8" i="7"/>
  <c r="C7" i="7"/>
  <c r="B7" i="7"/>
  <c r="F6" i="7"/>
  <c r="E6" i="7"/>
  <c r="F5" i="7"/>
  <c r="E5" i="7"/>
  <c r="C48" i="6"/>
  <c r="B48" i="6"/>
  <c r="D7" i="4"/>
  <c r="E7" i="4" s="1"/>
  <c r="B7" i="4"/>
  <c r="C6" i="4" s="1"/>
  <c r="H6" i="4"/>
  <c r="G6" i="4"/>
  <c r="E6" i="4"/>
  <c r="H5" i="4"/>
  <c r="G5" i="4"/>
  <c r="E9" i="3"/>
  <c r="H9" i="3"/>
  <c r="H8" i="3"/>
  <c r="C8" i="3"/>
  <c r="E7" i="3"/>
  <c r="H7" i="3"/>
  <c r="G6" i="3"/>
  <c r="C6" i="3"/>
  <c r="E5" i="3"/>
  <c r="F6" i="1"/>
  <c r="E6" i="1"/>
  <c r="F5" i="1"/>
  <c r="E5" i="1"/>
  <c r="F41" i="11" l="1"/>
  <c r="D6" i="18"/>
  <c r="D7" i="19"/>
  <c r="D13" i="19"/>
  <c r="I26" i="19"/>
  <c r="D10" i="18"/>
  <c r="D18" i="18"/>
  <c r="J19" i="18"/>
  <c r="K19" i="18" s="1"/>
  <c r="D12" i="19"/>
  <c r="D23" i="19"/>
  <c r="C14" i="8"/>
  <c r="C13" i="8"/>
  <c r="C15" i="8"/>
  <c r="C17" i="8"/>
  <c r="C16" i="8"/>
  <c r="B12" i="17"/>
  <c r="D7" i="17"/>
  <c r="G6" i="19"/>
  <c r="G9" i="19"/>
  <c r="G22" i="19"/>
  <c r="C5" i="4"/>
  <c r="E14" i="8"/>
  <c r="E15" i="8"/>
  <c r="E16" i="8"/>
  <c r="E17" i="8"/>
  <c r="E13" i="8"/>
  <c r="C12" i="17"/>
  <c r="D11" i="17"/>
  <c r="G16" i="18"/>
  <c r="I19" i="18"/>
  <c r="G5" i="19"/>
  <c r="G21" i="19"/>
  <c r="E13" i="7"/>
  <c r="E18" i="7"/>
  <c r="D5" i="19"/>
  <c r="D15" i="19"/>
  <c r="D20" i="19"/>
  <c r="D21" i="19"/>
  <c r="D25" i="19"/>
  <c r="D8" i="19"/>
  <c r="D9" i="19"/>
  <c r="G13" i="19"/>
  <c r="G14" i="19"/>
  <c r="D19" i="19"/>
  <c r="D24" i="19"/>
  <c r="I12" i="40"/>
  <c r="E14" i="40"/>
  <c r="J12" i="40"/>
  <c r="H14" i="40"/>
  <c r="G14" i="40"/>
  <c r="H17" i="39"/>
  <c r="G17" i="39"/>
  <c r="H10" i="38"/>
  <c r="G10" i="38"/>
  <c r="H6" i="3"/>
  <c r="E5" i="4"/>
  <c r="E10" i="7"/>
  <c r="F13" i="7"/>
  <c r="E7" i="7"/>
  <c r="F10" i="7"/>
  <c r="E10" i="9"/>
  <c r="G8" i="18"/>
  <c r="G11" i="18"/>
  <c r="G26" i="19"/>
  <c r="J26" i="19"/>
  <c r="K26" i="19" s="1"/>
  <c r="B18" i="7"/>
  <c r="F15" i="7"/>
  <c r="H5" i="3"/>
  <c r="G8" i="3"/>
  <c r="F7" i="7"/>
  <c r="G7" i="18"/>
  <c r="G7" i="19"/>
  <c r="G8" i="19"/>
  <c r="G11" i="19"/>
  <c r="G12" i="19"/>
  <c r="G15" i="19"/>
  <c r="G16" i="19"/>
  <c r="G19" i="19"/>
  <c r="G20" i="19"/>
  <c r="G23" i="19"/>
  <c r="G24" i="19"/>
  <c r="D7" i="18"/>
  <c r="D11" i="18"/>
  <c r="D15" i="18"/>
  <c r="D19" i="18"/>
  <c r="G5" i="18"/>
  <c r="D8" i="18"/>
  <c r="G9" i="18"/>
  <c r="D12" i="18"/>
  <c r="G13" i="18"/>
  <c r="D16" i="18"/>
  <c r="G17" i="18"/>
  <c r="G19" i="18"/>
  <c r="D5" i="18"/>
  <c r="G6" i="18"/>
  <c r="D9" i="18"/>
  <c r="G10" i="18"/>
  <c r="D13" i="18"/>
  <c r="G14" i="18"/>
  <c r="G18" i="18"/>
  <c r="D6" i="19"/>
  <c r="D10" i="19"/>
  <c r="D14" i="19"/>
  <c r="D18" i="19"/>
  <c r="D22" i="19"/>
  <c r="D12" i="17"/>
  <c r="D41" i="11"/>
  <c r="H41" i="11"/>
  <c r="C41" i="11"/>
  <c r="G41" i="11"/>
  <c r="E41" i="11"/>
  <c r="I41" i="11"/>
  <c r="F10" i="9"/>
  <c r="C18" i="7"/>
  <c r="E15" i="7"/>
  <c r="F18" i="7"/>
  <c r="G7" i="4"/>
  <c r="C7" i="4"/>
  <c r="H7" i="4"/>
  <c r="G5" i="3"/>
  <c r="G7" i="3"/>
  <c r="G9" i="3"/>
  <c r="E6" i="3"/>
  <c r="C7" i="3"/>
  <c r="E8" i="3"/>
  <c r="C9" i="3"/>
  <c r="I14" i="40" l="1"/>
  <c r="J14" i="40"/>
</calcChain>
</file>

<file path=xl/sharedStrings.xml><?xml version="1.0" encoding="utf-8"?>
<sst xmlns="http://schemas.openxmlformats.org/spreadsheetml/2006/main" count="1232" uniqueCount="692">
  <si>
    <t xml:space="preserve">Variación 2016/2015 </t>
  </si>
  <si>
    <r>
      <t>Ö</t>
    </r>
    <r>
      <rPr>
        <b/>
        <sz val="11"/>
        <rFont val="Calibri"/>
        <family val="2"/>
      </rPr>
      <t xml:space="preserve"> </t>
    </r>
    <r>
      <rPr>
        <b/>
        <sz val="8"/>
        <rFont val="Calibri"/>
        <family val="2"/>
      </rPr>
      <t>(1)</t>
    </r>
  </si>
  <si>
    <t>Ö</t>
  </si>
  <si>
    <r>
      <t>Ö</t>
    </r>
    <r>
      <rPr>
        <b/>
        <sz val="11"/>
        <rFont val="Calibri"/>
        <family val="2"/>
      </rPr>
      <t xml:space="preserve"> </t>
    </r>
    <r>
      <rPr>
        <b/>
        <sz val="8"/>
        <rFont val="Calibri"/>
        <family val="2"/>
      </rPr>
      <t>(2)</t>
    </r>
  </si>
  <si>
    <t>Porcentaje</t>
  </si>
  <si>
    <t>Año</t>
  </si>
  <si>
    <t xml:space="preserve"> </t>
  </si>
  <si>
    <t>F69</t>
  </si>
  <si>
    <t>130/717</t>
  </si>
  <si>
    <t>F65</t>
  </si>
  <si>
    <t>F50</t>
  </si>
  <si>
    <t>H70</t>
  </si>
  <si>
    <t>O4</t>
  </si>
  <si>
    <t xml:space="preserve">   </t>
  </si>
  <si>
    <t>Internet</t>
  </si>
  <si>
    <t>Total</t>
  </si>
  <si>
    <t>Liquidación</t>
  </si>
  <si>
    <t>Autoliquidación</t>
  </si>
  <si>
    <t>-</t>
  </si>
  <si>
    <r>
      <t>2015</t>
    </r>
    <r>
      <rPr>
        <b/>
        <sz val="9"/>
        <rFont val="Arial"/>
        <family val="2"/>
      </rPr>
      <t xml:space="preserve"> </t>
    </r>
    <r>
      <rPr>
        <sz val="10"/>
        <rFont val="Arial"/>
        <family val="2"/>
      </rPr>
      <t>(*)</t>
    </r>
  </si>
  <si>
    <t>TRACASA</t>
  </si>
  <si>
    <t>BBVA</t>
  </si>
  <si>
    <t>INTIASA</t>
  </si>
  <si>
    <t>Banco Popular</t>
  </si>
  <si>
    <t>Caja España</t>
  </si>
  <si>
    <t>Caja Rural de Navarra</t>
  </si>
  <si>
    <t>Ibercaja</t>
  </si>
  <si>
    <t>Kutxabank</t>
  </si>
  <si>
    <t>La Caixa</t>
  </si>
  <si>
    <t>Laboral Kutxa</t>
  </si>
  <si>
    <t>Mutuavenir Pamplona</t>
  </si>
  <si>
    <t>Banco Santander</t>
  </si>
  <si>
    <t>Targobank</t>
  </si>
  <si>
    <t>Barañain</t>
  </si>
  <si>
    <t>Tafalla</t>
  </si>
  <si>
    <r>
      <t xml:space="preserve">2015
</t>
    </r>
    <r>
      <rPr>
        <sz val="8"/>
        <rFont val="Arial"/>
        <family val="2"/>
      </rPr>
      <t>%</t>
    </r>
  </si>
  <si>
    <r>
      <t xml:space="preserve">2016
</t>
    </r>
    <r>
      <rPr>
        <sz val="8"/>
        <rFont val="Arial"/>
        <family val="2"/>
      </rPr>
      <t>%</t>
    </r>
  </si>
  <si>
    <t>Actuaciones</t>
  </si>
  <si>
    <t xml:space="preserve">1. taula. Zerga-bilketa likidoa eta zerga-kontrolerako jardueren emaitzak
</t>
  </si>
  <si>
    <t xml:space="preserve">Zerga-bilketa likidoa </t>
  </si>
  <si>
    <t>Zerga-kontrolerako jarduketetan bildutako dirua</t>
  </si>
  <si>
    <r>
      <t xml:space="preserve">Zenbatekoa
</t>
    </r>
    <r>
      <rPr>
        <sz val="8"/>
        <rFont val="Arial"/>
        <family val="2"/>
      </rPr>
      <t>Mila euro</t>
    </r>
  </si>
  <si>
    <t xml:space="preserve">2016/2015 aldakuntza </t>
  </si>
  <si>
    <t>Aldakuntza
tasa</t>
  </si>
  <si>
    <t>2. taula. Nafarroako zerga-sistema. Hitzartutako zergak</t>
  </si>
  <si>
    <t>HITZARTUTAKO ZERGAK</t>
  </si>
  <si>
    <t>Kudeatu eta bildu</t>
  </si>
  <si>
    <t>Nafarroak bere araudi-gaitasuna, Estatukoaren desberdina</t>
  </si>
  <si>
    <t>Pertsona Fisikoen Errentaren gaineko Zerga</t>
  </si>
  <si>
    <t>Ondarearen gaineko Zerga</t>
  </si>
  <si>
    <t>Sozietateen gaineko Zerga</t>
  </si>
  <si>
    <t>Ez Egoiliarren Errentaren gaineko Zerga</t>
  </si>
  <si>
    <t>Oinordetzen eta Dohaintzen gaineko Zerga</t>
  </si>
  <si>
    <t>3. taula. Gastuaren banaketa, kapituluka</t>
  </si>
  <si>
    <t>Langileen gastuak</t>
  </si>
  <si>
    <t>Ondasun eta zerbitzuetako gastu arruntak</t>
  </si>
  <si>
    <t>Finantza-gastuak</t>
  </si>
  <si>
    <t>Inbertsio errealak</t>
  </si>
  <si>
    <t>GUZTIRA</t>
  </si>
  <si>
    <t>Guztizkoaren
portzentajea</t>
  </si>
  <si>
    <t>Emakumeak</t>
  </si>
  <si>
    <t>Gizonak</t>
  </si>
  <si>
    <t>NZOko LANGILEAK GUZTIRA</t>
  </si>
  <si>
    <t>Kopurua</t>
  </si>
  <si>
    <t>Guztizkoaren portzentajea</t>
  </si>
  <si>
    <t>2016/2015 aldakuntza</t>
  </si>
  <si>
    <t>Portzentajea</t>
  </si>
  <si>
    <t>5. grafikoa. Nafarroako Foru Ogasuneko langileen batez besteko adina</t>
  </si>
  <si>
    <t>Langileak guztira</t>
  </si>
  <si>
    <t>Balio absolutua</t>
  </si>
  <si>
    <t>6. grafikoa. Nafarroako Foru Ogasuneko langileen banaketa, zerbitzuka</t>
  </si>
  <si>
    <t>ZERBITZUA</t>
  </si>
  <si>
    <t>Zuzendaritza</t>
  </si>
  <si>
    <t>Zerga-analisia</t>
  </si>
  <si>
    <t>Administrazioa</t>
  </si>
  <si>
    <t>Hitzarmen Ekonomikoa eta Finantza Plangintza</t>
  </si>
  <si>
    <t>Zerga Kudeaketa (*)</t>
  </si>
  <si>
    <t>NZOeko LANGILEAK GUZTIRA</t>
  </si>
  <si>
    <t>Ogasuneko teknikaria</t>
  </si>
  <si>
    <t>Beste A maila batzuk</t>
  </si>
  <si>
    <t>A maila</t>
  </si>
  <si>
    <t>Ogasuneko kudeatzaile eta ikertzaile laguntzailea</t>
  </si>
  <si>
    <t>Beste B maila batzuk</t>
  </si>
  <si>
    <t>B maila</t>
  </si>
  <si>
    <t>Administraria</t>
  </si>
  <si>
    <t>Zerga-eragileak eta ofizial administrariak</t>
  </si>
  <si>
    <t>C maila</t>
  </si>
  <si>
    <t>Administrari laguntzailea</t>
  </si>
  <si>
    <t>D maila</t>
  </si>
  <si>
    <t>Mendekoa</t>
  </si>
  <si>
    <t>E maila</t>
  </si>
  <si>
    <t>NFOko langileak guztira</t>
  </si>
  <si>
    <t xml:space="preserve"> 2016/2015 aldakuntza </t>
  </si>
  <si>
    <t>Titularrak</t>
  </si>
  <si>
    <t>Buruzagitzak</t>
  </si>
  <si>
    <t>Kontratatuak</t>
  </si>
  <si>
    <t>Prestakuntza</t>
  </si>
  <si>
    <t>Beste batzuk</t>
  </si>
  <si>
    <t>9. taula. Nafarroako Zerga Ogasuneko langileen banaketa bulegoka</t>
  </si>
  <si>
    <t>8. grafikoa. Nafarroako Zerga Ogasuneko langileen egoera. Behin-behinekotasuna</t>
  </si>
  <si>
    <t>Egoitza nagusia</t>
  </si>
  <si>
    <t>Iruñeko lurralde-bulegoak</t>
  </si>
  <si>
    <t>Lizarrako lurralde-bulegoa</t>
  </si>
  <si>
    <t>Tafallako lurralde-bulegoa</t>
  </si>
  <si>
    <t>Tuterako lurralde-bulegoa</t>
  </si>
  <si>
    <t>NZOko langileak guztira</t>
  </si>
  <si>
    <t>10. taula. Zerga-bilketa. Osagaiak</t>
  </si>
  <si>
    <t>Itzulketak</t>
  </si>
  <si>
    <t>Diru-bilketa likidoa</t>
  </si>
  <si>
    <t>Diru-bilketa osoa</t>
  </si>
  <si>
    <t>Aldakuntza-tasa</t>
  </si>
  <si>
    <t>11. grafikoa. Zerga-bilketaren denbora-bilakaera</t>
  </si>
  <si>
    <t>Urteko aldakuntzaren tasa</t>
  </si>
  <si>
    <t>Guztizkoaren %</t>
  </si>
  <si>
    <t>Laneko atxikipenak</t>
  </si>
  <si>
    <t>Kapitalaren atxikipenak</t>
  </si>
  <si>
    <t>Zatikapenak</t>
  </si>
  <si>
    <t>Kuota diferentziala</t>
  </si>
  <si>
    <t>PFEZ guztira</t>
  </si>
  <si>
    <t>Konturako ordainketa</t>
  </si>
  <si>
    <t>Sozietateen gaineko Zerga guztira</t>
  </si>
  <si>
    <t>Sarien eta loterien gaineko karga</t>
  </si>
  <si>
    <t>ZERGA ZUZENAK GUZTIRA</t>
  </si>
  <si>
    <t>BEZaren diru-bilketa zuzena</t>
  </si>
  <si>
    <t>Zerga-doikuntzak guztira</t>
  </si>
  <si>
    <t>ZEHARKAKO ZERGAK GUZTIRA</t>
  </si>
  <si>
    <t>ZERGAK GUZTIRA</t>
  </si>
  <si>
    <t>TASAK ETA BESTELAKOAK GUZTIRA</t>
  </si>
  <si>
    <t>TRIBUTUAK ETA BESTELAKOAK GUZTIRA</t>
  </si>
  <si>
    <t>13. taula. Itzulketen zerga-bilketa. Zerga-figuren araberako xehetasuna</t>
  </si>
  <si>
    <t>TRIBUTUAK ETA ZERGAK GUZTIRA</t>
  </si>
  <si>
    <t>Diru-bilketa guztira</t>
  </si>
  <si>
    <t>12. taula. Diru-bilketa guztira. Zerga-figuren araberako xehetasuna</t>
  </si>
  <si>
    <t>14. taula. Zerga-bilketa likidoa. Zerga-figuren araberako laburpena</t>
  </si>
  <si>
    <t>15. taula. Zerga-bilketa likidoa. Zerga-figuren araberako xehetasuna</t>
  </si>
  <si>
    <t>Kudeaketa zuzenaren bidezko bilketa</t>
  </si>
  <si>
    <t>17. taula. Zerga-bilketa. Araudi-aldaketen eraginengatiko doikuntzak</t>
  </si>
  <si>
    <t>Eragin negatiboa</t>
  </si>
  <si>
    <t>Eragin positiboa</t>
  </si>
  <si>
    <t>Saldoa guztira</t>
  </si>
  <si>
    <t>2015eko ondarearen gaineko zerga</t>
  </si>
  <si>
    <t>2016ko laneko atxikipenak</t>
  </si>
  <si>
    <t>ZOR-TARTEAK</t>
  </si>
  <si>
    <r>
      <t xml:space="preserve">Zordunak
</t>
    </r>
    <r>
      <rPr>
        <sz val="8"/>
        <rFont val="Arial"/>
        <family val="2"/>
      </rPr>
      <t>Kopurua</t>
    </r>
  </si>
  <si>
    <t>Guztizko zorraren %</t>
  </si>
  <si>
    <t>Daten arteko aldakuntza</t>
  </si>
  <si>
    <t>600.000 euro baino gehiago</t>
  </si>
  <si>
    <t>300.000 eta 600.000 euro artean</t>
  </si>
  <si>
    <t>150.000 eta 300.000 euro artean</t>
  </si>
  <si>
    <t>90.000 eta 150.000 euro artean</t>
  </si>
  <si>
    <t>60.000 eta 90.000 euro artean</t>
  </si>
  <si>
    <t>30.000 eta 60.000 euro artean</t>
  </si>
  <si>
    <t>6.000 eta 30.000 euro artean</t>
  </si>
  <si>
    <t>1.200 eta 6.000 euro artean</t>
  </si>
  <si>
    <t>600 eta 1.200 euro artean</t>
  </si>
  <si>
    <t>300 eta 600 euro artean</t>
  </si>
  <si>
    <t>120 eta 300 euro artean</t>
  </si>
  <si>
    <t>60 eta 120 euro artean</t>
  </si>
  <si>
    <t>30 eta 60 euro artean</t>
  </si>
  <si>
    <t>30 euro baino gutxiago</t>
  </si>
  <si>
    <t>19. taula. Zorren bilakaera eta egoera, IFZren inizialaren arabera</t>
  </si>
  <si>
    <t>20. grafikoa. Administrazio-arretaren moten grafikoa</t>
  </si>
  <si>
    <t>Arreta mota</t>
  </si>
  <si>
    <t>Ziurtagiriak/ez-betetzeak/errekerimenduak ematea</t>
  </si>
  <si>
    <t>Diru-bilketa arrunta eta exekutiboa</t>
  </si>
  <si>
    <t>Datu-baseak (IFZ, altak, bajak, aldaketak)</t>
  </si>
  <si>
    <t>Zergei, epeei eta abarri buruzko informazioa</t>
  </si>
  <si>
    <t>Sinadura digitalarekin loturiko gaiak</t>
  </si>
  <si>
    <t>Matrikulazio-zergaren autolikidazioak</t>
  </si>
  <si>
    <t>Beste kontzeptu batzuk</t>
  </si>
  <si>
    <t>21. grafikoa. Aurrez aurreko administrazio-arreta. Artatutako pertsonen denbora-bilakaera</t>
  </si>
  <si>
    <t>Urtea</t>
  </si>
  <si>
    <t>Artatutako pertsonak</t>
  </si>
  <si>
    <t>22. grafikoa. Zerga-teknikariaren aurrez aurreko arreta. Artatutako pertsonen denbora-bilakaera</t>
  </si>
  <si>
    <t>Zerga/Kontzeptua</t>
  </si>
  <si>
    <t>Leihatilako aurrez aurreko arreta kop.</t>
  </si>
  <si>
    <t>Leihatilako arreta guztien %</t>
  </si>
  <si>
    <t>Arreten kop. Guztira</t>
  </si>
  <si>
    <t>Hitzordu guztien %</t>
  </si>
  <si>
    <t xml:space="preserve">PFEZ eta ondarea </t>
  </si>
  <si>
    <t>BEZ</t>
  </si>
  <si>
    <t>Sozietateak</t>
  </si>
  <si>
    <t>Guztira</t>
  </si>
  <si>
    <t>24. grafikoa. Jasotako deien denbora-bilakaera</t>
  </si>
  <si>
    <t>Jasotako deiak</t>
  </si>
  <si>
    <t>25. grafikoa. Egunero artatutako telefono-deien denbora-bilakaera</t>
  </si>
  <si>
    <t>Egunero artatutako deiak</t>
  </si>
  <si>
    <t>Unitatea</t>
  </si>
  <si>
    <t>Bideratutako deien kop.</t>
  </si>
  <si>
    <t>Eguneko batezbestekoa</t>
  </si>
  <si>
    <t>Artatutakoen %</t>
  </si>
  <si>
    <t>Artatu gabeen %</t>
  </si>
  <si>
    <t xml:space="preserve">27. grafikoa. Aurrez aurreko eta telefono bidezko arretaren banaketa hilabeteka </t>
  </si>
  <si>
    <t>Hilabetea</t>
  </si>
  <si>
    <t>Aurrez aurreko arreta</t>
  </si>
  <si>
    <t>Telefono bidezko arreta</t>
  </si>
  <si>
    <t>Urtarrila</t>
  </si>
  <si>
    <t>Otsaila</t>
  </si>
  <si>
    <t>Martxoa</t>
  </si>
  <si>
    <t>Apirila</t>
  </si>
  <si>
    <t>Maiatza</t>
  </si>
  <si>
    <t>Ekaina</t>
  </si>
  <si>
    <t>Uztaila</t>
  </si>
  <si>
    <t>Abuztua</t>
  </si>
  <si>
    <t>Iraila</t>
  </si>
  <si>
    <t>Urria</t>
  </si>
  <si>
    <t>Azaroa</t>
  </si>
  <si>
    <t>Abendua</t>
  </si>
  <si>
    <t>28. grafikoa. Posta elektroniko bidezko bilakaera</t>
  </si>
  <si>
    <t>Jasotako mezuak</t>
  </si>
  <si>
    <t>Arreta-kop.</t>
  </si>
  <si>
    <t>Unitateak 2016. urtearen amaierako antolamendu-egiturari dagozkio</t>
  </si>
  <si>
    <t>31. grafikoa. Erregistratutako dokumentuen denbora-bilakaera</t>
  </si>
  <si>
    <t>Jasotako dokumentuak</t>
  </si>
  <si>
    <t>Beste sail batzuetarako dokumentuak</t>
  </si>
  <si>
    <t>Igorritako dokumentuak</t>
  </si>
  <si>
    <t>Urteko aldakuntzaren %</t>
  </si>
  <si>
    <t>Urteko azken bidalketaren hartzaile kop.</t>
  </si>
  <si>
    <t>Direktorio ikusienak</t>
  </si>
  <si>
    <t>Sarrera kop.</t>
  </si>
  <si>
    <t>33. taula. Web atariko direktorio ikusienak. Sarrera kopurua</t>
  </si>
  <si>
    <t>Eredua</t>
  </si>
  <si>
    <t>Informaziokoak</t>
  </si>
  <si>
    <t xml:space="preserve">Sozietateak </t>
  </si>
  <si>
    <t>36. taula. Aitorpen telematikoen portzentajea, ereduen eta aurreko urtearekiko gorakadaren arabera</t>
  </si>
  <si>
    <t>Kontzeptua</t>
  </si>
  <si>
    <t>Telematikoen portzentajea</t>
  </si>
  <si>
    <t>Ziurtagiriak ematea</t>
  </si>
  <si>
    <t>PFEZren aitorpenen kopiak eskuratzea</t>
  </si>
  <si>
    <t>Errenta-kanpainareko hitzordua eskatzea</t>
  </si>
  <si>
    <t>Beste aitorpen batzuen kopiak inprimatzea</t>
  </si>
  <si>
    <t>Datu fiskalak eskuratzea</t>
  </si>
  <si>
    <t>PINa etxera bidaltzea</t>
  </si>
  <si>
    <t>Partzela-zedulak eskuratzea</t>
  </si>
  <si>
    <t>38. taula. Zerga-kontrolerako jardueraren emaitzak. Jarduketen kopurua eta zenbatekoa</t>
  </si>
  <si>
    <t>Jarduketa kop.</t>
  </si>
  <si>
    <r>
      <t xml:space="preserve">Zenbatekoa
</t>
    </r>
    <r>
      <rPr>
        <sz val="8"/>
        <rFont val="Arial"/>
        <family val="2"/>
      </rPr>
      <t>Mila euros</t>
    </r>
  </si>
  <si>
    <t>Zenbatekoa</t>
  </si>
  <si>
    <t>Zerga-kontrolaren emaitza zuzenak</t>
  </si>
  <si>
    <t>Zerga-kontrolaren eragindako emaitzak</t>
  </si>
  <si>
    <t>Beste jarduketa batzuk. Egoitza fiskala eta zifra erlatiboa</t>
  </si>
  <si>
    <t>Emaitza guztira</t>
  </si>
  <si>
    <t>39. taula. Zerga-kontrolerako jarduketaren emaitzak arloen arabera. Jarduketen kopurua eta zenbatekoa</t>
  </si>
  <si>
    <t>Zuzenen eta eragindakoen batura</t>
  </si>
  <si>
    <t>Ikuskapena</t>
  </si>
  <si>
    <t>Ikuskapenaren emaitzak guztira</t>
  </si>
  <si>
    <t>Kudeaketa</t>
  </si>
  <si>
    <t>Kudeaketaren emaitzak guztira</t>
  </si>
  <si>
    <t>Diru-bilketa</t>
  </si>
  <si>
    <t>Diru-bilketaren emaitzak guztira</t>
  </si>
  <si>
    <t>Jarduketen kop.</t>
  </si>
  <si>
    <t>Aktak</t>
  </si>
  <si>
    <t>Zehapen-espedienteak</t>
  </si>
  <si>
    <t>Delituaren erantzukizun zibila</t>
  </si>
  <si>
    <t xml:space="preserve">Kreditu fiskalak kentzea </t>
  </si>
  <si>
    <t>Beste jarduketa batzuk. Helbide fiskala eta zifra erlatiboa (*)</t>
  </si>
  <si>
    <t>40. taula. Ikuskapen-arloko zerga-kontrolerako jarduketaren emaitzak guztira. Jarduketen kopurua eta zenbatekoa</t>
  </si>
  <si>
    <t>Zerga</t>
  </si>
  <si>
    <t>Adostasuna</t>
  </si>
  <si>
    <t>Desadostasuna</t>
  </si>
  <si>
    <r>
      <t xml:space="preserve">Zenbatekoa guztira
</t>
    </r>
    <r>
      <rPr>
        <sz val="8"/>
        <rFont val="Arial"/>
        <family val="2"/>
      </rPr>
      <t>Mila euro</t>
    </r>
  </si>
  <si>
    <t>PFEZ</t>
  </si>
  <si>
    <t>Ondarea</t>
  </si>
  <si>
    <t>Errentamenduen atxikipena</t>
  </si>
  <si>
    <t>Kapitalaren atxikipena</t>
  </si>
  <si>
    <t>Laneko atxikipena</t>
  </si>
  <si>
    <t>Aktak guztira</t>
  </si>
  <si>
    <t>Arau-hausteak</t>
  </si>
  <si>
    <t>Zehapen-espedienteak guztira</t>
  </si>
  <si>
    <t>Egoitza-aldaketak</t>
  </si>
  <si>
    <t>Akta bakarrak</t>
  </si>
  <si>
    <t>Zifra erlatiboak egiaztatzeko eskaerak</t>
  </si>
  <si>
    <t>Zifra erlatiboaren beste zuzenketa batzuk</t>
  </si>
  <si>
    <t>44. grafikoa. Aurkeztutako salaketak, aurkezteko kanalaren eta izapidetze-egoeraren arabera</t>
  </si>
  <si>
    <t>Izapidetuak</t>
  </si>
  <si>
    <t>Azterketa-fasean</t>
  </si>
  <si>
    <t>Guztira aurkeztutakoak</t>
  </si>
  <si>
    <t>Web bidezko salaketak</t>
  </si>
  <si>
    <t>Beste bide batzuen bidezko salaketak</t>
  </si>
  <si>
    <t>Salaketak guztira</t>
  </si>
  <si>
    <t>Izapidetutako salaketa kop.</t>
  </si>
  <si>
    <t>Artxibatuak</t>
  </si>
  <si>
    <t>Ikuskapen-planaren azterketa eta balorazioa</t>
  </si>
  <si>
    <t>Beste atal batzuetara bidalitakoak</t>
  </si>
  <si>
    <t>Beste erakunde batzuetara bidalitakoak</t>
  </si>
  <si>
    <t>BEZ (kuota eta interesak)</t>
  </si>
  <si>
    <t>PFEZ (kuota eta interesak)</t>
  </si>
  <si>
    <t>Sozietateen gaineko Zerga (kuota eta interesak)</t>
  </si>
  <si>
    <t>Gainerako zergak (kuota eta interesak)</t>
  </si>
  <si>
    <t>Zehapenak</t>
  </si>
  <si>
    <t>Garaiz kanpoko gainordainak</t>
  </si>
  <si>
    <t>Errekerimenduak</t>
  </si>
  <si>
    <t>48. taula. Nahitaezko diru-bilketarako beste jarduketa batzuk. Erantzukizunak bideratzea. Enkanteak. Enbargo-eginbideak</t>
  </si>
  <si>
    <t xml:space="preserve"> 2016/2015 aldakuntza</t>
  </si>
  <si>
    <t>Pertsona juridikoak</t>
  </si>
  <si>
    <t>Nortasun juridikorik gabeko entitateak</t>
  </si>
  <si>
    <t>Bideratutako erantzukizunak (abiarazitako esp.)</t>
  </si>
  <si>
    <t>Bideratutako erantzukizunak (kobrantzak)</t>
  </si>
  <si>
    <t>Higiezinak</t>
  </si>
  <si>
    <t>Higigarriak</t>
  </si>
  <si>
    <t>Egindako enkateak eta kobratutako zenbatekoak</t>
  </si>
  <si>
    <t>Banku-kontuak</t>
  </si>
  <si>
    <t>Soldatak</t>
  </si>
  <si>
    <t>Kredituak</t>
  </si>
  <si>
    <t>Enbargo-eginbideen kopurua</t>
  </si>
  <si>
    <t>Bidalitako proposamenak</t>
  </si>
  <si>
    <t>Aurrekontu-urtea</t>
  </si>
  <si>
    <t>Onartutako proposamenak</t>
  </si>
  <si>
    <t>Baliogabetutako proposamenak</t>
  </si>
  <si>
    <t xml:space="preserve">51. grafikoa. Aurkeztutako PFEZren aitorpenen kopuruaren bilakaera. Aurkezteko moduen arabera
</t>
  </si>
  <si>
    <t>Entitate laguntzaileak</t>
  </si>
  <si>
    <t>Eskuzkoak</t>
  </si>
  <si>
    <t>Proposamenak</t>
  </si>
  <si>
    <t>Bulegoa</t>
  </si>
  <si>
    <t>Telefonoa</t>
  </si>
  <si>
    <t>Burlata</t>
  </si>
  <si>
    <t>Lizarra</t>
  </si>
  <si>
    <t>Iruñea</t>
  </si>
  <si>
    <t>Tutera</t>
  </si>
  <si>
    <t>2016a guztira (2015eko kanpaina)</t>
  </si>
  <si>
    <t>2014a guztira (2013ko kanpaina)</t>
  </si>
  <si>
    <t>2015a guzitra (2014ko kanpaina)</t>
  </si>
  <si>
    <t>2013a guztira (2012ko kanpaina)</t>
  </si>
  <si>
    <t xml:space="preserve">53. taula. Interneteko bulego birtuala. Zerbitzu erabilienetara sartu ziren pertsonen kopurua
</t>
  </si>
  <si>
    <t>Erabilitako zerbitzuak</t>
  </si>
  <si>
    <t xml:space="preserve">Aitorpena berrinprimatzea </t>
  </si>
  <si>
    <t xml:space="preserve">Datu fiskalen kontsulta </t>
  </si>
  <si>
    <t>"Aitorpena egin" programa</t>
  </si>
  <si>
    <t>Propuesta daukan ikusteko kontsulta (PINik gabe)</t>
  </si>
  <si>
    <t>Webgunera sartu ziren pertsona desberdinak</t>
  </si>
  <si>
    <t>2015. urtea 
(2014ko kanpaina)</t>
  </si>
  <si>
    <t>2016. urtea 
(2015eko kanpaina)</t>
  </si>
  <si>
    <t xml:space="preserve">54. grafikoa. Interneteko bulego birtuala. Aplikazioetarako sarreren denbora-bilakaera
</t>
  </si>
  <si>
    <t>Aplikazioetarako sarrera kop.</t>
  </si>
  <si>
    <t>Aitorpenen kopurua</t>
  </si>
  <si>
    <r>
      <t xml:space="preserve">2015
</t>
    </r>
    <r>
      <rPr>
        <sz val="8"/>
        <rFont val="Arial"/>
        <family val="2"/>
      </rPr>
      <t>Kopurua</t>
    </r>
  </si>
  <si>
    <r>
      <t xml:space="preserve">2016
</t>
    </r>
    <r>
      <rPr>
        <sz val="8"/>
        <rFont val="Arial"/>
        <family val="2"/>
      </rPr>
      <t>Kopurua</t>
    </r>
  </si>
  <si>
    <t>Aurkeztutako PFEZren aitorpenak (2015)</t>
  </si>
  <si>
    <t>PFEZren aitortzaileak (2015)</t>
  </si>
  <si>
    <t>Ordaindu edo itzultzeko saldoa duten aitorpenen proportzioa</t>
  </si>
  <si>
    <t xml:space="preserve">Itzuli beharreko emaitza duten aitorpenak </t>
  </si>
  <si>
    <t xml:space="preserve">Ordaindu beharreko emaitza duten aitorpenak </t>
  </si>
  <si>
    <t xml:space="preserve">Saldo ekonomikoa, guztizko zenbateko positibo eta negatiboa </t>
  </si>
  <si>
    <r>
      <t xml:space="preserve">2015
</t>
    </r>
    <r>
      <rPr>
        <sz val="8"/>
        <rFont val="Arial"/>
        <family val="2"/>
      </rPr>
      <t>Zenbatekoak (mila €)</t>
    </r>
  </si>
  <si>
    <r>
      <t xml:space="preserve">2016
</t>
    </r>
    <r>
      <rPr>
        <sz val="8"/>
        <rFont val="Arial"/>
        <family val="2"/>
      </rPr>
      <t>Zenbatekoak (mila €)</t>
    </r>
  </si>
  <si>
    <t>Diru-sarrerak</t>
  </si>
  <si>
    <t>Kanpainaren saldoa</t>
  </si>
  <si>
    <r>
      <t>“Itzuli beharreko” batezbestekoa</t>
    </r>
    <r>
      <rPr>
        <sz val="9"/>
        <rFont val="Arial"/>
        <family val="2"/>
      </rPr>
      <t xml:space="preserve"> (euro)</t>
    </r>
  </si>
  <si>
    <r>
      <t>“Ordaindu beharreko” batezbestekoa</t>
    </r>
    <r>
      <rPr>
        <sz val="9"/>
        <rFont val="Arial"/>
        <family val="2"/>
      </rPr>
      <t xml:space="preserve"> (euro)</t>
    </r>
  </si>
  <si>
    <t>Kanpainaren itxierako datuak</t>
  </si>
  <si>
    <t>"Itzuli beharreko" aitorpenen kop.</t>
  </si>
  <si>
    <t>"Ordaindu beharreko" aitorpenen kop.</t>
  </si>
  <si>
    <t>Ordaindu beharreko zenbatekoar</t>
  </si>
  <si>
    <t>Itzuli beharreko zenbatekoa</t>
  </si>
  <si>
    <t>58. taula. Ondarearen gaineko Zergaren kanpaina zifretan. Aitorpenen kopurua eta saldo ekonomikoa</t>
  </si>
  <si>
    <t>Aitorpenen kop.</t>
  </si>
  <si>
    <r>
      <t>Sartu beharreko kuota</t>
    </r>
    <r>
      <rPr>
        <sz val="9"/>
        <rFont val="Arial"/>
        <family val="2"/>
      </rPr>
      <t xml:space="preserve"> (mila €)</t>
    </r>
  </si>
  <si>
    <t>Ondarea (2014)</t>
  </si>
  <si>
    <t>Ondarea (2015)</t>
  </si>
  <si>
    <t>Ogasunean egindako aitorpenak</t>
  </si>
  <si>
    <t>kanpaina</t>
  </si>
  <si>
    <t xml:space="preserve">              aurreko urteak</t>
  </si>
  <si>
    <t xml:space="preserve">Aurrez aurreko kontsulta teknikoak </t>
  </si>
  <si>
    <t xml:space="preserve">Aurrez aurreko administrazio-arloko kontsultak </t>
  </si>
  <si>
    <t>Telefono bidezko kontsultak</t>
  </si>
  <si>
    <t xml:space="preserve">60. taula. Izapidetutako BEZaren itzulketak. Egindako eskaerak eta eskatutako eta itzulitako zenbatekoak
</t>
  </si>
  <si>
    <t>Urteko BEZaren itzulketak</t>
  </si>
  <si>
    <t>Hileko BEZaren itzulketak</t>
  </si>
  <si>
    <t>Eskaera kop.</t>
  </si>
  <si>
    <r>
      <t xml:space="preserve">Eskatutako zenbatekoa
</t>
    </r>
    <r>
      <rPr>
        <sz val="8"/>
        <rFont val="Arial"/>
        <family val="2"/>
      </rPr>
      <t>Mila euro</t>
    </r>
  </si>
  <si>
    <r>
      <t xml:space="preserve">Itzulitako zenbatekoa
</t>
    </r>
    <r>
      <rPr>
        <sz val="8"/>
        <rFont val="Arial"/>
        <family val="2"/>
      </rPr>
      <t>Mila euro</t>
    </r>
  </si>
  <si>
    <t>2016/2015 ALDAKUNTZA</t>
  </si>
  <si>
    <t>Eskatutako zenbatekoa</t>
  </si>
  <si>
    <t>Itzulitako zenbatekoa</t>
  </si>
  <si>
    <t xml:space="preserve">61. grafikoa. Nafarroako guztizko katastro-balioaren denbora-bilakaera. Partzelen kopurua. Unitateen kopurua. Katastro-balioa milioi eurotan </t>
  </si>
  <si>
    <t>Partzela kop.</t>
  </si>
  <si>
    <t>Unitate kop.</t>
  </si>
  <si>
    <t>Katastro-balioa</t>
  </si>
  <si>
    <t>62. grafikoa. Tasatutako higieizinen kopuruaren denbora-bilakaera</t>
  </si>
  <si>
    <t>Tasatutako higiezin kop.</t>
  </si>
  <si>
    <t>63. grafikoa. Onartutako balorazio-txostenen kopuruaren denbora-bilakaera</t>
  </si>
  <si>
    <t>Onartutako txosten kop.</t>
  </si>
  <si>
    <t>64. grafikoa. Nafarroako Desjabetze Epaimahaian alta emandako espedienteen kopuruaren denbora-bilakaera</t>
  </si>
  <si>
    <t>Espediente kopurua</t>
  </si>
  <si>
    <t>Eskaeraren urtea</t>
  </si>
  <si>
    <t>Aurrez aurreko arreta kop.</t>
  </si>
  <si>
    <t>66. grafikoa. Emandako partzela-zedulen kopuruaren denbora-bilakaera. Izapidetzeko bitartekoaren arabera</t>
  </si>
  <si>
    <t>Bulegoan emandakoak</t>
  </si>
  <si>
    <t>Internet bidez emandakoak</t>
  </si>
  <si>
    <t>67. taula. Oinordetzen eta Dohaintzen gaineko Zergaren likidazioen kopuruaren bilakaera. Likidazio/autolikidazioen arabera</t>
  </si>
  <si>
    <t>Likidazioak</t>
  </si>
  <si>
    <t>Autolikidazioak</t>
  </si>
  <si>
    <t>Urteko aldakuntza-tasa</t>
  </si>
  <si>
    <t>68. grafikoa. Aurkeztutako Ondare Eskualdaketen eta Egintza Juridiko Dokumentatuen gaineko Zergaren aitorpen kopuruaren bilakaera</t>
  </si>
  <si>
    <t>Ez dira kontuan hartu erabilitako ibilgailuen eskualdaketak</t>
  </si>
  <si>
    <t>Aitorpen kopurua</t>
  </si>
  <si>
    <t>69. taula. Egindako zerga-itzulketen kopurua</t>
  </si>
  <si>
    <t>Itzulketen kopurua</t>
  </si>
  <si>
    <t>70. taula. Izapidetutako atzerapenen kopurua</t>
  </si>
  <si>
    <t>Izapidetutako atzerapenen kopurua</t>
  </si>
  <si>
    <t>71. taula. Hitzarmen Ekonomikoko finantza-fluxuak</t>
  </si>
  <si>
    <r>
      <t xml:space="preserve">Zenbatekoa
</t>
    </r>
    <r>
      <rPr>
        <sz val="8"/>
        <rFont val="Arial"/>
        <family val="2"/>
      </rPr>
      <t>mila euro</t>
    </r>
  </si>
  <si>
    <t>Ekarpen ekonomikoa</t>
  </si>
  <si>
    <t>EGZren konpentsazioa</t>
  </si>
  <si>
    <t>Ekarpena guztira</t>
  </si>
  <si>
    <t>Alkohola eta tarteko produktuak</t>
  </si>
  <si>
    <t>Garagardoa</t>
  </si>
  <si>
    <t>Hidrokarburoak</t>
  </si>
  <si>
    <t>Tabakoa</t>
  </si>
  <si>
    <t>Doikuntza fiskalak guztira</t>
  </si>
  <si>
    <t>(*) 2015ean likidatu ziren 2013tik eta 2014tik likidatzeke zeuden saldo batzuk</t>
  </si>
  <si>
    <t>72. taula. Beste zerga-administrazio batzuekiko lankidetza-eginbideak eta informazio-errekerimenduak</t>
  </si>
  <si>
    <t>Jasotakoak</t>
  </si>
  <si>
    <t>Bidalitakoak</t>
  </si>
  <si>
    <t>Zerga Administrazioko Estatu Agentzia</t>
  </si>
  <si>
    <t>Gipuzkoako Foru Ogasuna</t>
  </si>
  <si>
    <t>Bizkaiko Foru Ogasuna</t>
  </si>
  <si>
    <t>Arabako Foru Ogasuna</t>
  </si>
  <si>
    <t>73. taula. Hitzarmenen eta lankidetza-akordioen zerrenda, eta indarrean sartzeko data</t>
  </si>
  <si>
    <t>Erakundea</t>
  </si>
  <si>
    <t>Hitzarmena</t>
  </si>
  <si>
    <t>Data</t>
  </si>
  <si>
    <t>Bulego likidatzaileak</t>
  </si>
  <si>
    <t>BJKN</t>
  </si>
  <si>
    <t>Botere Judizialaren Kontseilu Nagusiaren, Nafarroako Lehendakaritzako, Justiziako eta Barneko Sailaren eta Nafarroako Zerga Ogasunaren arteko lankidetza-hitzarmena, epaitegi eta auzitegiei datuak emateko</t>
  </si>
  <si>
    <t>ZAEA</t>
  </si>
  <si>
    <t>Erregistroak</t>
  </si>
  <si>
    <t>Nafarroako Zerga Ogasunaren eta eta Nafarroako Merkataritza Erregistroaren arteko lankidetza-hitzarmena, Identifikazio Fiskaleko Kodea esleitzeko</t>
  </si>
  <si>
    <t>Ekonomia eta Ogasunaren eta Erregistratzaileen Elkargoaren arteko lankidetza-hitzarmena, Ondare Eskualdaketen eta Egintza Juridiko Dokumentatuen gaineko Zerga kudeatzeko</t>
  </si>
  <si>
    <t>Nafarroako Zerga Ogasunaren eta Erregistratzaileen Elkargoaren arteko hitzarmena, jabetza-erregistroetako datu-baseetara sartzeko</t>
  </si>
  <si>
    <t>GSIN</t>
  </si>
  <si>
    <t>Nafarroako Zerga Ogasunaren eta Gizarte Segurantzako Insitutu Nazionalaren arteko akordioa, informazioa trukatzeko</t>
  </si>
  <si>
    <t>GSDN</t>
  </si>
  <si>
    <t>Gizarte Segurantzaren Diruzaintza Nagusiaren eta Nafarroako Zerga Ogasunaren arteko lankidetza-hitzarmena, informazioa trukatzeko eta diru-bilketa kudeatzeko</t>
  </si>
  <si>
    <t>EIN</t>
  </si>
  <si>
    <t>Nafarroako Zerga Ogasunaren eta Estatuko Enplegu Zerbitzu Publikoaren arteko lankidetza-hitzarmena, informazioa trukatzeko</t>
  </si>
  <si>
    <t xml:space="preserve">Nafarroako Zerga Ogasunak eta Gizarte Segurantzaren Diruzaintza Nagusiak 2007ko martxoaren 23an sinatutako hitzarmenaren eranskina, informazioa trukatzeari eta zergen kudeaketari buruzkoa </t>
  </si>
  <si>
    <t>EAO</t>
  </si>
  <si>
    <t>Estatuko Administrazio Orokorraren eta Nafarroako Foru Erkidegoko Administrazioaren arteko arkodioa, desjabetzearen arlokoa</t>
  </si>
  <si>
    <t>Zerga Ogasunaren eta Trabajos Catastrales SAren arteko akordio, datuen babesari buruzkoa</t>
  </si>
  <si>
    <t>Zerga Administrazioko Estatu Agentziaren eta Nafarroako Zerga Ogasuna erakunde autonomoaren arteko lankidetza-hitzarmena, zerga-xedeetarako informazioa trukatzeko</t>
  </si>
  <si>
    <t>Nafarroako Zerga Ogasunaren eta ZAEAren arteko lankidetza-ildoak ezartzeko hitzarmena, zerga-betebeharrak borondatez betetzeko eta iruzur fiskalari aurre egiteko</t>
  </si>
  <si>
    <t>Trafikoko Zuzendaritza Nagusia</t>
  </si>
  <si>
    <t>Nafarroako Zerga Ogasunaren eta Barne Ministerioaren menpeko Trafikoko Zuzendaritza Nagusiaren arteko hitzarmena, zerga-xedeetarako informazioa trukatzeko eta hirugarrenei lagatzeko</t>
  </si>
  <si>
    <t>Bankuak</t>
  </si>
  <si>
    <t>Kreditu-erakundeekiko hitzarmena, saldoak aldez aurretik eskuratzeko, zergak itzultzeko kontzeptu gisa</t>
  </si>
  <si>
    <t>Osasuna</t>
  </si>
  <si>
    <t>Prestazio farmazeutikoko gehieggizko ekarpenen diru-itzltzeak kudeatzeko (koordainketa)</t>
  </si>
  <si>
    <t>Nafarroako Zerga Ogasunaren eta Erregistratzaileen Dekanotzaren arteko komunikazioa hobetzeko protokoloa</t>
  </si>
  <si>
    <t>Enpleguko eta Gizarte Segurantzako Ministerioa</t>
  </si>
  <si>
    <t>Hitzarmena Lan Ikuskatzailetzarekin</t>
  </si>
  <si>
    <t>Iruñeko Udala</t>
  </si>
  <si>
    <t>Zerga- eta bilketa-xedeetarako informazio-trukea</t>
  </si>
  <si>
    <t>Notarioak</t>
  </si>
  <si>
    <t>Nafarroako Ogasunaren, Notariotzaren Kontseilu Nagusiaren eta Nafarroako Notarioen Elkargoaren arteko hitzarmena</t>
  </si>
  <si>
    <t>Bizkaiko Foru Aldundia</t>
  </si>
  <si>
    <t>Zerga-xedeetarako informazio-trukea</t>
  </si>
  <si>
    <t>Gipuzkoako Foru Aldundia</t>
  </si>
  <si>
    <t>Espainiako Abokatutza (Kontseilu Nagusia)</t>
  </si>
  <si>
    <t>Doako laguntzarako informazio-lagapena</t>
  </si>
  <si>
    <t>Arabako Foru Aldundia</t>
  </si>
  <si>
    <t>74. taula. Ikuskaritza Zerbitzuaren lankidetza-jarduketak, epaitegiekin eta beste administrazio eta erakunde publiko batzuekin</t>
  </si>
  <si>
    <t>Epaitegiak</t>
  </si>
  <si>
    <t>Udalak</t>
  </si>
  <si>
    <t>Gizarte Segurantza</t>
  </si>
  <si>
    <t>Nafarroako Gobernuko beste departamentu batzuk</t>
  </si>
  <si>
    <t>75. taula. Erakunde publikoekiko jarduketen kopurua</t>
  </si>
  <si>
    <t>Arartekoa</t>
  </si>
  <si>
    <t>Nafarroako Parlamentua</t>
  </si>
  <si>
    <t>Hitzarmen Ekonomikoko Arbitraje Batzordea</t>
  </si>
  <si>
    <t>Nafarroako Ostalaritza Elkartea</t>
  </si>
  <si>
    <t>Nafarroako Ostalaritza Enpresa Txikien Elkartea</t>
  </si>
  <si>
    <t>Harakinen gremioa</t>
  </si>
  <si>
    <t>Arrainaren gremioa</t>
  </si>
  <si>
    <t>Nafarroako Nekazari eta Abeltzainen Batasuna</t>
  </si>
  <si>
    <t>Nafarroako Garraiolari Autonomoen Elkartea</t>
  </si>
  <si>
    <t>Aplikatutako ordainketen kopurua</t>
  </si>
  <si>
    <t>Aplikatutako zenbatekoak (mila €)</t>
  </si>
  <si>
    <t>2015. urtea</t>
  </si>
  <si>
    <t>2016. urtea</t>
  </si>
  <si>
    <t>"Zerga-kontrolerako jardueraren" indizea</t>
  </si>
  <si>
    <t>Zerga-kontrolerako jardueraren emaitzak. (*)</t>
  </si>
  <si>
    <t>Zerga-bilketa likidoa. Kudeaketa zuzena. (**)</t>
  </si>
  <si>
    <t>Nafarroako Zerga Ogasuneko langileak</t>
  </si>
  <si>
    <t>"Jardunaren" indizea</t>
  </si>
  <si>
    <t>"Eraginkortasunaren" indizea</t>
  </si>
  <si>
    <t>"Zerga-bilketa likidoaren kostuaren" indizea</t>
  </si>
  <si>
    <t>Zerga-bilketa likidoa</t>
  </si>
  <si>
    <t xml:space="preserve">(*) Zerga-kontrolerako jardueraren emaitzetan jasota daude zerga-kontrolaren guztizko emaitzak (zuzenak, eragindakoak eta egoitza fiskalarekin eta zifra erlatiboarekin lotutako jarduketak)  </t>
  </si>
  <si>
    <t>(**) Zerga-bilketa likidoan (kudeaketa zuzena) ez daude sartuta zeharkako ezarpenaren Estatuarekiko doikuntza fiskalak</t>
  </si>
  <si>
    <t>Energia elektrikoaren ekoizpenaren balioaren gaineko zerga</t>
  </si>
  <si>
    <t>Erregai nuklear gastatuaren eta hondakin erradioaktiboen ekoizpenaren gaineko zerga</t>
  </si>
  <si>
    <t>Erregai nuklear gastatua eta hondakin erradiaktiboak biltegiratzearen gaineko zerga</t>
  </si>
  <si>
    <t>Kreditu-entitateen gordailuen gaineko zerga</t>
  </si>
  <si>
    <t>Balio Erantsiaren gaineko Zerga</t>
  </si>
  <si>
    <t>Garagardoaren gaineko zerga</t>
  </si>
  <si>
    <t>Ardoaren eta edari hartzituen gaineko zerga</t>
  </si>
  <si>
    <t>Tarteko produktuen gaineko zerga</t>
  </si>
  <si>
    <t>Alkoholaren eta edari deribatuen gaineko zerga</t>
  </si>
  <si>
    <t>Hidrokarburoen gaineko zerga</t>
  </si>
  <si>
    <t>Tabako-laboreen gaineko zerga</t>
  </si>
  <si>
    <t>Zenbait garraiobideren gaineko zerga berezia</t>
  </si>
  <si>
    <t>Ikatzaren gaineko zerga berezia</t>
  </si>
  <si>
    <t>Elektrizitatearen gaineko zerga berezia</t>
  </si>
  <si>
    <t>Berotegi-efektuko gasen gaineko zerga</t>
  </si>
  <si>
    <t>Aseguru-primen gaineko zerga</t>
  </si>
  <si>
    <t>Ondare eskualdaketen eta egintza juridiko dokumentatuen gaineko zerga</t>
  </si>
  <si>
    <t>Jokoaren gaineko zergak</t>
  </si>
  <si>
    <t>Tasak</t>
  </si>
  <si>
    <t>(1) Hauek izan ezik: lan- edo administrazio-kontratazioko erregimenean dauden Estatuko funtzionario eta langileen atxikipenak;  Estatuko Administrazioak ordaindutako enpresa-jardueren eta jarduera profesionalen etekinen atxipenak; eta Estatuak eta araubide erkideko autonomia-erkidegoek emandako aktiboen kapital higigarriaren atxikipenak</t>
  </si>
  <si>
    <t>(2) Inportazioari ezarritako kargak izan ezik</t>
  </si>
  <si>
    <t>2016an desagertu egin zen “Lur Ondasunen Zerbitzua” eta “Lur Ondasunen eta Ondarearen gaineko Tributuen Zerbitzua” sortu zen. Azken horretan sartzen dira zerbitzua bera eta “Zerga Kudeaketa Zerbitzuaren” zati zen “Oinordetzen eta Dohaintzen, Ondare Eskualdaketen eta Egintza Juridiko Dokumentatuen gaineko Zergen Atala”.</t>
  </si>
  <si>
    <t>Zergadunari Laguntza eta Argibideak</t>
  </si>
  <si>
    <t>Arauen Garapen eta Aholkularitza Juridikoa</t>
  </si>
  <si>
    <t>PFEZaren eta Ondarearen gaineko Zergaren Kudeaketa</t>
  </si>
  <si>
    <t>Tributu Ikuskapena</t>
  </si>
  <si>
    <t>Lur Ondasunen eta Ondarearen gaineko Zergak (*)</t>
  </si>
  <si>
    <t>Tributuen arloko Informazio Sistemak</t>
  </si>
  <si>
    <t>Beste A maila batzuk: aplikazioen analista; arkitektoa; agronomia-ingeniaria; ekonomiako administrazio publikoko teknikaria; arlo juridikoko administrazio publikoko teknikaria; goi-mailako tituluduna (FD)</t>
  </si>
  <si>
    <t>Ez-egoiliarren errentaren gaineko zerga</t>
  </si>
  <si>
    <t>Oinordetzen eta dohaintzen gaineko zerga</t>
  </si>
  <si>
    <t>Ondarearen gaineko zerga</t>
  </si>
  <si>
    <t>Balioa handitzearen gaineko karga. Sozietateen aktiboak</t>
  </si>
  <si>
    <t>Merkatalgune handien gaineko zerga</t>
  </si>
  <si>
    <t>Energia elektrikoa ekoiztearen balioaren gaineko zerga</t>
  </si>
  <si>
    <t>Alkoholen gaineko zerga berezia</t>
  </si>
  <si>
    <t>Garagarodaren gaineko zerga berezia</t>
  </si>
  <si>
    <t>Tarteko produktuen zerga berezia</t>
  </si>
  <si>
    <t>Garraiobideen gaineko zerga berezia</t>
  </si>
  <si>
    <t>Hidrokarburoen gaineko zerga berezia</t>
  </si>
  <si>
    <t>Tabako-laboreen gaineko zerga berezia</t>
  </si>
  <si>
    <t>Zerga berezien zeharkako diru-bilketa guztira</t>
  </si>
  <si>
    <t>BEZaren dokuntza fiskala</t>
  </si>
  <si>
    <t>Alkoholen eta tarteko produktuen doikuntza fiskala</t>
  </si>
  <si>
    <t>Tabako-laboren doikuntza fiskala</t>
  </si>
  <si>
    <t>Hidrokarburoen doikuntza fiskala</t>
  </si>
  <si>
    <t>Garagardoaren doikuntza fiskala</t>
  </si>
  <si>
    <t>Ondare-eskualdaketen gaineko zerga</t>
  </si>
  <si>
    <t>Egintza juridiko dokumentatuen gaineko zerga</t>
  </si>
  <si>
    <t>Hidrokarburoen txikizkako salmenten gaineko zerga</t>
  </si>
  <si>
    <t>Joko-jardueren gaineko zerga</t>
  </si>
  <si>
    <t>Gas fluoratuen gaineko zerga</t>
  </si>
  <si>
    <t>Desagertutako zergak</t>
  </si>
  <si>
    <t>Jokoaren gaineko tasak</t>
  </si>
  <si>
    <t>Meatzeen azaleraren kanona</t>
  </si>
  <si>
    <t xml:space="preserve"> Telefónicaren kanona</t>
  </si>
  <si>
    <t>Jokorako kartoien salmenta</t>
  </si>
  <si>
    <t>Zehapen fiskalak</t>
  </si>
  <si>
    <t>Berandutze-interesak</t>
  </si>
  <si>
    <t>Premiamendu-gainordainak</t>
  </si>
  <si>
    <t>Beste diru-sarrera batzuk</t>
  </si>
  <si>
    <t>Sozietateen gaineko zerga</t>
  </si>
  <si>
    <t>Gainerako zeharkako zergak</t>
  </si>
  <si>
    <t>Zerga bereziak</t>
  </si>
  <si>
    <t>Ondare Eskualdaketak eta Egintza Juridiko Dokumentatuak</t>
  </si>
  <si>
    <t>Sozietateen gaineko Zergaren kuota diferentziala 2015 (kuota positiboak)</t>
  </si>
  <si>
    <t>IRPF 2015eko PFEZaren kuota diferentziala</t>
  </si>
  <si>
    <t>Kapitalaren atxikipenak (dibidenduak)</t>
  </si>
  <si>
    <t>Hidrokarburoen gaineko Zerga. Tarifa autonomikoa</t>
  </si>
  <si>
    <t>Erreforma guztira 2015</t>
  </si>
  <si>
    <t>Erreforma guztira 2014</t>
  </si>
  <si>
    <r>
      <t xml:space="preserve">18. taula. </t>
    </r>
    <r>
      <rPr>
        <b/>
        <sz val="10"/>
        <color theme="4"/>
        <rFont val="Verdana"/>
        <family val="2"/>
      </rPr>
      <t>Zorren bilakaera eta egoera, zor-tarteen arabera</t>
    </r>
  </si>
  <si>
    <t>A-SOZIETATE ANONIMOAK</t>
  </si>
  <si>
    <t>B-SOZIETATE MUGATUAK</t>
  </si>
  <si>
    <t>C-SOZIETATE KOLEKTIBOAK</t>
  </si>
  <si>
    <t>E-ONDASUN-ERKIDEGOAK</t>
  </si>
  <si>
    <t>F-SOZIETATE KOOPERATIBOAK</t>
  </si>
  <si>
    <t>G-ELKARTEAK ETA BESTELAKOAK</t>
  </si>
  <si>
    <t>H-JABEKIDEAK</t>
  </si>
  <si>
    <t>J-EZEZAGUNA</t>
  </si>
  <si>
    <t>K-TXIKIAK</t>
  </si>
  <si>
    <t>L-EZEZAGUNA</t>
  </si>
  <si>
    <t>M-EZEZAGUNA</t>
  </si>
  <si>
    <t>N-EZEZAGUNA</t>
  </si>
  <si>
    <t>P-TOKIKO KORPORAZIOAK</t>
  </si>
  <si>
    <t>R-EZEZAGUNA</t>
  </si>
  <si>
    <t>U-EZEZAGUNA</t>
  </si>
  <si>
    <t>V-EZEZAGUNA</t>
  </si>
  <si>
    <t>W-EZEZAGUNA</t>
  </si>
  <si>
    <t>X-EZEZAGUNA</t>
  </si>
  <si>
    <t>Y-EZEZAGUNA</t>
  </si>
  <si>
    <t>GAINERAKOAK</t>
  </si>
  <si>
    <t>Oinordetzen, Ondare Eskualdaketen eta Egintza Juridiko Dokumentatuen gaineko Zergen autolikidazioak biltzea eta horiei buruzko informazioa ematea</t>
  </si>
  <si>
    <t>PFEZari buruzko kontsulta orokorrak (proposamenak, PINak, itzulketak, likidazioak)</t>
  </si>
  <si>
    <t>Aldez aurreko hitzordua
Entitate laguntzaileen unitateak</t>
  </si>
  <si>
    <t>Ez-egoiliarren errenta</t>
  </si>
  <si>
    <t>Ondare-eskualdaketak eta egintza juridiko dokumentatuak</t>
  </si>
  <si>
    <t>Oinordetzak eta dohaintzak</t>
  </si>
  <si>
    <t>Bereziak</t>
  </si>
  <si>
    <t>Ez-betetz./Errek./Ziurt.</t>
  </si>
  <si>
    <t>Erroldak/Entitateen errolda/IFZ</t>
  </si>
  <si>
    <t>Informazio-ereduak</t>
  </si>
  <si>
    <t>PFEZ eta ondarea</t>
  </si>
  <si>
    <t>Oinordetzak eta ondare-eskualdaketak (e-mail)</t>
  </si>
  <si>
    <t>Sozietateen gaineko Zerga  (**)</t>
  </si>
  <si>
    <t xml:space="preserve">Administrazio-gaiak </t>
  </si>
  <si>
    <t xml:space="preserve">Administrazio-gaiak (e-mail) </t>
  </si>
  <si>
    <t>Zerga bereziak  (e-mail)  (*)</t>
  </si>
  <si>
    <t xml:space="preserve">Sozietateen gaineko Zerga (e-mail) </t>
  </si>
  <si>
    <t xml:space="preserve">Enpresa handiak  (e-mail) </t>
  </si>
  <si>
    <t>Errentarako hitzorduak (kanpainatik kanpo)</t>
  </si>
  <si>
    <t>(*) Apirilaren 15etik aurrera, zerga-bereziei buruzko arretak posta elektrinoz egingo dira</t>
  </si>
  <si>
    <t xml:space="preserve">(**) Sozietateen epea (uztailaren 11tik 26ra). Epe horretan ezin da erabili posta elektronikoaren sistema; deiak bakarrik transferitzen dira zuzenean. </t>
  </si>
  <si>
    <r>
      <t>(***) PFEZaren eta Ondarearen kanpaina (apirila, maiatza eta ekaina</t>
    </r>
    <r>
      <rPr>
        <i/>
        <sz val="8"/>
        <color indexed="8"/>
        <rFont val="Times New Roman"/>
        <family val="1"/>
      </rPr>
      <t>)</t>
    </r>
  </si>
  <si>
    <t>Errenta eta Ondarearen kanpaina (***)</t>
  </si>
  <si>
    <t>Diru-bilketa Zerbitzua</t>
  </si>
  <si>
    <t>Errentaren eta Ondarearen gaineko Zergak Kudeatzeko Zerbitzua</t>
  </si>
  <si>
    <t>Zerga Kudeaketa Zerbitzua</t>
  </si>
  <si>
    <t>Zergadunari Laguntza eta Argibideak Emateko Zerbitzua</t>
  </si>
  <si>
    <t>Lur Ondasunen eta Ondare Zergen Zerbitzua</t>
  </si>
  <si>
    <t>Nafarroako Zerga Ogasuneko beste unitate batzuk</t>
  </si>
  <si>
    <t>Ogasuneko eta Finantza Politikako Departamentuko beste unitate batzuk</t>
  </si>
  <si>
    <t>Beste departamentu batzuk</t>
  </si>
  <si>
    <t>Ogasunaren orrialde nagusia</t>
  </si>
  <si>
    <t xml:space="preserve">Inprimakien sorgailua </t>
  </si>
  <si>
    <t>Zerga-araudia</t>
  </si>
  <si>
    <t>Galdera ohikoenak</t>
  </si>
  <si>
    <t>Laguntza-programak</t>
  </si>
  <si>
    <t>Laguntza-eskuliburuak</t>
  </si>
  <si>
    <t>Ziurtatze-entitateak</t>
  </si>
  <si>
    <t>Enpresariak eta profesionalak</t>
  </si>
  <si>
    <t>Herritarrak</t>
  </si>
  <si>
    <t>Zergadunaren egutegia</t>
  </si>
  <si>
    <t>Ogasunaren egitura organikoa: zerbitzuak</t>
  </si>
  <si>
    <t>34. taula. Emandako ziurtagiri motak</t>
  </si>
  <si>
    <t>Zerga-betebeharren jakinaren gainean egotea</t>
  </si>
  <si>
    <t>Zerga-betebeharren jakinaren gainean ez egotea (*)</t>
  </si>
  <si>
    <r>
      <t>Zerga-betebeharren jakinaren gainean egotea (</t>
    </r>
    <r>
      <rPr>
        <sz val="10"/>
        <rFont val="Arial"/>
        <family val="2"/>
      </rPr>
      <t>kontratistak)</t>
    </r>
  </si>
  <si>
    <r>
      <t xml:space="preserve">Ekonomia Jardueren gaineko Zerga (EJZ) </t>
    </r>
    <r>
      <rPr>
        <sz val="10"/>
        <rFont val="Arial"/>
        <family val="2"/>
      </rPr>
      <t>- historia-</t>
    </r>
  </si>
  <si>
    <t>Ekonomia Jardueren gaineko Zerga (EJZ)</t>
  </si>
  <si>
    <t>Ohiko etxebizitzaren kenkaria</t>
  </si>
  <si>
    <t>BEZean tributatzeko erregimena</t>
  </si>
  <si>
    <t>BEZeko subjektu pasiboaren izaera</t>
  </si>
  <si>
    <t>Konturako atxikipenak (190 eredua)</t>
  </si>
  <si>
    <t>PFEZaren zerga- eta likidazio-oinarriak</t>
  </si>
  <si>
    <t>Egoitza fiskala Espainian</t>
  </si>
  <si>
    <t>Itzultzeke dauden saldoak</t>
  </si>
  <si>
    <t>(*) Eskatzaileak baldintzak ez betetzeagatik ukatu diren "jakinaren gainean egotearen" ziurtagirien kopurua adierazten du</t>
  </si>
  <si>
    <t>Erkidego barneko eragiketak laburtzekoak</t>
  </si>
  <si>
    <t>Etxebizitza-sustatzaileek jasotako zenbatekoak</t>
  </si>
  <si>
    <t>Laneko atxikipenen eta atxikipen profesionalen urteko aitorpena</t>
  </si>
  <si>
    <t>Nahitaezko liburuen jakinarazpena</t>
  </si>
  <si>
    <t>Ezohiko BEZa</t>
  </si>
  <si>
    <t>Hirugarrenenko eragiketak</t>
  </si>
  <si>
    <t>Aldizkako BEZa</t>
  </si>
  <si>
    <t>Aukerak eta ukoak</t>
  </si>
  <si>
    <t>Entitateen errenta-eratxikipenen urteko aitorpena</t>
  </si>
  <si>
    <t>PFEZaren zatikatzeak</t>
  </si>
  <si>
    <t>Errentamenduen atxikipenen urteko aitorpena</t>
  </si>
  <si>
    <t>Kapitalaren atxikipenen urteko aitorpena</t>
  </si>
  <si>
    <t>Dohaintzen urteko aitorpena</t>
  </si>
  <si>
    <t>(*)  Zenbatekoan sartuta dago Zerga Kudeaketako Zerbitzuaren Enpresa Handien Atalak eginiko egiaztatzeko eskaerei eta zifra erlatiboen beste zuzenketa batzuei dagokien emaitza</t>
  </si>
  <si>
    <t>4. taula. Nafarroako Zerga Ogasuneko langileen banaketa, generoaren arabera. Kopurua eta portzentajea</t>
  </si>
  <si>
    <t>7. taula. NZOko langileen banaketa, talde eta mailaka</t>
  </si>
  <si>
    <t>16. grafikoa. Zerga-bilketa likidoa. Kudeaketa zuzena/doikuntza fiskala portzentajea</t>
  </si>
  <si>
    <t>Doikuntza fiskalak</t>
  </si>
  <si>
    <t>29. grafikoa. Laguntzaileen postontziaren bidezko arreta</t>
  </si>
  <si>
    <t xml:space="preserve">30. grafikoa. Erregistratutako dokumentuak, helmugako unitatearen arabera </t>
  </si>
  <si>
    <t>32. taula. Hiru hilean behin bidalitako inprimakien denbora-bilakaera</t>
  </si>
  <si>
    <t xml:space="preserve">37. grafikoa. Autozerbitzu-terminalerako sarrerak, kontzeptuen arabera </t>
  </si>
  <si>
    <t>41. taula. Ikuskaritza Zerbitzuak zergak kontrolatzeko eginiko jardueraren emaitzak guztira. Akten zenbatekoa, zergaren eta izapidetzearen arabera</t>
  </si>
  <si>
    <t>42. taula. Ikuskaritza Zerbitzuak zergak kontrolatzeko eginiko jarduketaren emaitzak guztira. Zehapen-espedienteen zenbateakoa, zergaren eta izapideen arabera</t>
  </si>
  <si>
    <t>43. taula. Ikuskaritza Zerbitzuak zergak kontrolatzeko eginiko jardueraren emaitzak guztira. Beste jarduketa batzuk: egoitza fiskala eta zifra erlatiboa. Jarduketen kopurua eta zenbatekoa</t>
  </si>
  <si>
    <t>45. grafikoa. Izapidetutako salaketak, izapidetze motaren arabera</t>
  </si>
  <si>
    <t>46. taula. Kudeaketa Zerbitzuak zergak kontrolatzeko eginiko jardueraren emaitzak guztira. Jarduketen kopurua eta zenbatekoa</t>
  </si>
  <si>
    <t xml:space="preserve">47. taula. Kudeaketa Zerbitzuak zergak kontrolatzeko eginiko jardueraren emaitzak guztira. Jarduketen kopurua eta zenbatekoa </t>
  </si>
  <si>
    <t>Geroratze-interesak</t>
  </si>
  <si>
    <t>49. grafikoa. Bidalitako PFEZaren autolikidazio-proposamenen kopuruaren denbora-bilakaera</t>
  </si>
  <si>
    <t>50. grafikoa.  Onartutako eta baliogabetutako PFEZaren autolikidazio-proposamenen kopuruaren denbora-bilakaera</t>
  </si>
  <si>
    <t xml:space="preserve">52. taula. PFEZaren kanpainarako bulegoetako aurretiko hitzorduen kopurua. Hitzordua hartzeko moduaren arabera
</t>
  </si>
  <si>
    <t xml:space="preserve">55. taula. PFEZaren kanpaina zifretan. Saldoa. Aitorpenen kopurua eta zenbateko positibo eta negatiboa
</t>
  </si>
  <si>
    <t xml:space="preserve">56. grafikoa. PFEZaren aitorpen positibo eta negatiboen kopuruaren denbora-bilakaera
</t>
  </si>
  <si>
    <t xml:space="preserve">57. grafikoa. Saldo ekonomikoaren denbora-bilakaera. PFEZren zenbateko positiboa eta negatiboa
</t>
  </si>
  <si>
    <t>59. taula. PFEZaren eta Ondarearen gaineko Zergako laguntza-jarduketen emaitza, kanpainatik kanpo. Jarduketen kopurua</t>
  </si>
  <si>
    <t>65. grafikoa. Lur-ondasuneko aurrez aurreko arretan kopuruaren denbora-bilakaera</t>
  </si>
  <si>
    <t>Zerga Administrazioko Estatu Agentziaren eta Nafarroako Zerga Ogasunaren 2006/06/15eko lantaldeen ondorioak, egoitza-aldaketei, administrazio ez-eskuduneko diru-sarrerei, zerga-kontrolari, akta bakarrei, BEZaren bilbeei eta itzulketen enbarguari buruzkoak</t>
  </si>
  <si>
    <t>76. taula. Erakunde laguntzaileen zerrenda eta horietako bakoitzeko langile kopurua. 2015eko PFEZaren kanpaina</t>
  </si>
  <si>
    <t>Erakundeen kopurua</t>
  </si>
  <si>
    <t>77. taula. Diru-bilketa kudeatzen laguntzen duten erakunde laguntzaileak. Erakunde kopurua. Ordainketen kopurua eta aplikatutako zenbatekoak</t>
  </si>
  <si>
    <t>23. taula. Aurrez aurreko arretak kontzeptuen arabera</t>
  </si>
  <si>
    <t>35. grafikoa. Aitorpenen aurkezpen telematikoaren bilakaera</t>
  </si>
  <si>
    <t xml:space="preserve">78. taula. Nafarroako Foru Ogasunaren jardueraren adierazleak </t>
  </si>
  <si>
    <t>Beste B maila batzuk: arkitekto teknikoa; enpresa-zientzietan diplomaduna; nekazaritzako ingeniari teknikoa; Zuzenbideko EMT; EMT (PFEZ); EMT (BEZ); EMT</t>
  </si>
  <si>
    <r>
      <rPr>
        <b/>
        <sz val="9"/>
        <rFont val="Arial"/>
        <family val="2"/>
      </rPr>
      <t>Zordunak</t>
    </r>
    <r>
      <rPr>
        <b/>
        <sz val="10"/>
        <rFont val="Arial"/>
        <family val="2"/>
      </rPr>
      <t xml:space="preserve">
</t>
    </r>
    <r>
      <rPr>
        <sz val="8"/>
        <rFont val="Arial"/>
        <family val="2"/>
      </rPr>
      <t>Kopurua</t>
    </r>
  </si>
  <si>
    <t>Q-KONGR. ERLIJIOSOEN ERAK. AUT.</t>
  </si>
  <si>
    <t>Ordainketa-gutunak eta igorritako gainordainak</t>
  </si>
  <si>
    <t>Erakunde laguntzailea</t>
  </si>
  <si>
    <t>Langile kop.</t>
  </si>
  <si>
    <t>Nafarroako Zerga Ogasunaren kostuak</t>
  </si>
  <si>
    <t>26. taula. Telefonogunetik bideratutako deiak unitatearen arabera</t>
  </si>
  <si>
    <t>TAULA ETA GRAFIKOEN ERANSKINA. 2016. NZOko MEMORIA</t>
  </si>
  <si>
    <t>18. taula. Zorren bilakaera eta egoera, zor-tarteen arabera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</si>
</sst>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0.00\ &quot;€&quot;_-;\-* #,##0.00\ &quot;€&quot;_-;_-* &quot;-&quot;??\ &quot;€&quot;_-;_-@_-"/>
    <numFmt numFmtId="43" formatCode="_-* #,##0.00\ _€_-;\-* #,##0.00\ _€_-;_-* &quot;-&quot;??\ _€_-;_-@_-"/>
    <numFmt numFmtId="164" formatCode="_-* #,##0\ _P_t_s_-;\-* #,##0\ _P_t_s_-;_-* &quot;-&quot;\ _P_t_s_-;_-@_-"/>
    <numFmt numFmtId="165" formatCode="_-* #,##0.00\ _P_t_s_-;\-* #,##0.00\ _P_t_s_-;_-* &quot;-&quot;??\ _P_t_s_-;_-@_-"/>
    <numFmt numFmtId="166" formatCode="_-* #,##0\ _€_-;\-* #,##0\ _€_-;_-* &quot;-&quot;??\ _€_-;_-@_-"/>
    <numFmt numFmtId="167" formatCode="0.0%"/>
    <numFmt numFmtId="168" formatCode="__@"/>
    <numFmt numFmtId="169" formatCode="#,###,"/>
    <numFmt numFmtId="170" formatCode="_-* #,##0\ _P_t_s_-;\-* #,##0\ _P_t_s_-;_-* &quot;-&quot;??\ _P_t_s_-;_-@_-"/>
    <numFmt numFmtId="171" formatCode="#,##0_ ;\-#,##0\ "/>
    <numFmt numFmtId="172" formatCode="#,##0.00_ ;\-#,##0.00\ "/>
    <numFmt numFmtId="173" formatCode="#,##0.000_ ;\-#,##0.000\ "/>
    <numFmt numFmtId="174" formatCode="#,##0.000\ _€;\-#,##0.000\ _€"/>
    <numFmt numFmtId="175" formatCode="%\ 0.00"/>
    <numFmt numFmtId="176" formatCode="%\ 0.0"/>
    <numFmt numFmtId="177" formatCode="%\ 0"/>
    <numFmt numFmtId="178" formatCode="yyyy/mm/dd"/>
  </numFmts>
  <fonts count="59">
    <font>
      <sz val="11"/>
      <color indexed="8"/>
      <name val="Calibri"/>
      <family val="2"/>
    </font>
    <font>
      <sz val="11"/>
      <color theme="1"/>
      <name val="Calibri"/>
      <family val="2"/>
      <scheme val="minor"/>
    </font>
    <font>
      <sz val="11"/>
      <color theme="1"/>
      <name val="Calibri"/>
      <family val="2"/>
      <scheme val="minor"/>
    </font>
    <font>
      <sz val="11"/>
      <color rgb="FFFF0000"/>
      <name val="Calibri"/>
      <family val="2"/>
      <scheme val="minor"/>
    </font>
    <font>
      <sz val="11"/>
      <color indexed="8"/>
      <name val="Calibri"/>
      <family val="2"/>
    </font>
    <font>
      <b/>
      <sz val="10"/>
      <name val="Verdana"/>
      <family val="2"/>
    </font>
    <font>
      <sz val="10"/>
      <name val="Arial"/>
      <family val="2"/>
    </font>
    <font>
      <sz val="10"/>
      <color indexed="62"/>
      <name val="Arial"/>
      <family val="2"/>
    </font>
    <font>
      <sz val="12"/>
      <name val="Times New Roman"/>
      <family val="1"/>
    </font>
    <font>
      <b/>
      <sz val="11"/>
      <name val="Arial"/>
      <family val="2"/>
    </font>
    <font>
      <sz val="11"/>
      <name val="Arial"/>
      <family val="2"/>
    </font>
    <font>
      <sz val="8"/>
      <name val="Verdana"/>
      <family val="2"/>
    </font>
    <font>
      <b/>
      <sz val="10"/>
      <name val="Arial"/>
      <family val="2"/>
    </font>
    <font>
      <sz val="8"/>
      <name val="Arial"/>
      <family val="2"/>
    </font>
    <font>
      <b/>
      <sz val="10"/>
      <color indexed="8"/>
      <name val="Arial"/>
      <family val="2"/>
    </font>
    <font>
      <sz val="9"/>
      <name val="Arial"/>
      <family val="2"/>
    </font>
    <font>
      <b/>
      <sz val="10"/>
      <color indexed="12"/>
      <name val="Arial"/>
      <family val="2"/>
    </font>
    <font>
      <b/>
      <sz val="10"/>
      <color theme="4"/>
      <name val="Verdana"/>
      <family val="2"/>
    </font>
    <font>
      <sz val="10"/>
      <color indexed="8"/>
      <name val="Arial"/>
      <family val="2"/>
    </font>
    <font>
      <b/>
      <sz val="11"/>
      <name val="Symbol"/>
      <family val="1"/>
      <charset val="2"/>
    </font>
    <font>
      <b/>
      <sz val="11"/>
      <name val="Calibri"/>
      <family val="2"/>
    </font>
    <font>
      <b/>
      <sz val="8"/>
      <name val="Calibri"/>
      <family val="2"/>
    </font>
    <font>
      <sz val="12"/>
      <name val="Calibri"/>
      <family val="2"/>
    </font>
    <font>
      <sz val="9"/>
      <color indexed="8"/>
      <name val="Arial"/>
      <family val="2"/>
    </font>
    <font>
      <b/>
      <sz val="15"/>
      <color indexed="54"/>
      <name val="Calibri"/>
      <family val="2"/>
    </font>
    <font>
      <sz val="9"/>
      <name val="Arial"/>
      <family val="2"/>
    </font>
    <font>
      <b/>
      <sz val="9"/>
      <name val="Arial"/>
      <family val="2"/>
    </font>
    <font>
      <sz val="10"/>
      <color rgb="FFFF0000"/>
      <name val="Arial"/>
      <family val="2"/>
    </font>
    <font>
      <b/>
      <sz val="11"/>
      <color indexed="8"/>
      <name val="Arial"/>
      <family val="2"/>
    </font>
    <font>
      <sz val="10"/>
      <color indexed="18"/>
      <name val="Arial"/>
      <family val="2"/>
    </font>
    <font>
      <b/>
      <sz val="11"/>
      <color indexed="8"/>
      <name val="Calibri"/>
      <family val="2"/>
    </font>
    <font>
      <sz val="9"/>
      <color indexed="8"/>
      <name val="Courier New"/>
      <family val="3"/>
    </font>
    <font>
      <b/>
      <sz val="9"/>
      <color indexed="8"/>
      <name val="Arial"/>
      <family val="2"/>
    </font>
    <font>
      <b/>
      <sz val="9"/>
      <color indexed="57"/>
      <name val="Arial"/>
      <family val="2"/>
    </font>
    <font>
      <sz val="11"/>
      <name val="Times New Roman"/>
      <family val="1"/>
    </font>
    <font>
      <sz val="10"/>
      <name val="Arial"/>
      <family val="2"/>
    </font>
    <font>
      <sz val="5"/>
      <name val="Times New Roman"/>
      <family val="1"/>
    </font>
    <font>
      <b/>
      <i/>
      <sz val="9"/>
      <name val="Arial"/>
      <family val="2"/>
    </font>
    <font>
      <i/>
      <sz val="10"/>
      <name val="Arial"/>
      <family val="2"/>
    </font>
    <font>
      <sz val="10"/>
      <color indexed="10"/>
      <name val="Arial"/>
      <family val="2"/>
    </font>
    <font>
      <sz val="9"/>
      <color indexed="10"/>
      <name val="Arial"/>
      <family val="2"/>
    </font>
    <font>
      <sz val="8"/>
      <color indexed="53"/>
      <name val="Arial"/>
      <family val="2"/>
    </font>
    <font>
      <b/>
      <strike/>
      <sz val="10"/>
      <color indexed="8"/>
      <name val="Arial"/>
      <family val="2"/>
    </font>
    <font>
      <i/>
      <sz val="10"/>
      <color indexed="8"/>
      <name val="Arial"/>
      <family val="2"/>
    </font>
    <font>
      <i/>
      <sz val="10"/>
      <color indexed="8"/>
      <name val="Times New Roman"/>
      <family val="1"/>
    </font>
    <font>
      <sz val="9"/>
      <color rgb="FF000000"/>
      <name val="Arial"/>
      <family val="2"/>
    </font>
    <font>
      <i/>
      <sz val="9"/>
      <name val="Arial"/>
      <family val="2"/>
    </font>
    <font>
      <i/>
      <sz val="8"/>
      <name val="Arial"/>
      <family val="2"/>
    </font>
    <font>
      <i/>
      <sz val="8"/>
      <color indexed="8"/>
      <name val="Arial"/>
      <family val="2"/>
    </font>
    <font>
      <i/>
      <sz val="8"/>
      <color theme="1"/>
      <name val="Calibri"/>
      <family val="2"/>
      <scheme val="minor"/>
    </font>
    <font>
      <i/>
      <sz val="8"/>
      <color indexed="8"/>
      <name val="Times New Roman"/>
      <family val="1"/>
    </font>
    <font>
      <b/>
      <i/>
      <sz val="10"/>
      <name val="Arial"/>
      <family val="2"/>
    </font>
    <font>
      <b/>
      <u/>
      <sz val="10"/>
      <name val="Verdana"/>
      <family val="2"/>
    </font>
    <font>
      <sz val="9"/>
      <color theme="1"/>
      <name val="Arial"/>
      <family val="2"/>
    </font>
    <font>
      <b/>
      <sz val="9"/>
      <color theme="1"/>
      <name val="Arial"/>
      <family val="2"/>
    </font>
    <font>
      <sz val="11"/>
      <name val="Calibri"/>
      <family val="2"/>
      <scheme val="minor"/>
    </font>
    <font>
      <sz val="11"/>
      <name val="Calibri"/>
      <family val="2"/>
    </font>
    <font>
      <sz val="14"/>
      <color rgb="FFC00000"/>
      <name val="Inherit"/>
    </font>
    <font>
      <sz val="10"/>
      <color theme="3"/>
      <name val="Inherti"/>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22"/>
      </patternFill>
    </fill>
    <fill>
      <patternFill patternType="solid">
        <fgColor rgb="FFC0C0C0"/>
        <bgColor indexed="64"/>
      </patternFill>
    </fill>
  </fills>
  <borders count="8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8"/>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bottom style="thick">
        <color indexed="23"/>
      </bottom>
      <diagonal/>
    </border>
    <border>
      <left style="thick">
        <color indexed="23"/>
      </left>
      <right style="thin">
        <color indexed="23"/>
      </right>
      <top style="thick">
        <color indexed="23"/>
      </top>
      <bottom style="thick">
        <color indexed="23"/>
      </bottom>
      <diagonal/>
    </border>
    <border>
      <left style="thin">
        <color indexed="23"/>
      </left>
      <right style="thin">
        <color indexed="23"/>
      </right>
      <top style="thick">
        <color indexed="23"/>
      </top>
      <bottom style="thick">
        <color indexed="23"/>
      </bottom>
      <diagonal/>
    </border>
    <border>
      <left style="thin">
        <color indexed="23"/>
      </left>
      <right style="thick">
        <color indexed="23"/>
      </right>
      <top style="thick">
        <color indexed="23"/>
      </top>
      <bottom style="thick">
        <color indexed="23"/>
      </bottom>
      <diagonal/>
    </border>
    <border>
      <left style="thin">
        <color indexed="64"/>
      </left>
      <right style="thin">
        <color indexed="64"/>
      </right>
      <top style="thick">
        <color indexed="23"/>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67">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4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0" fontId="2" fillId="0" borderId="0"/>
    <xf numFmtId="0" fontId="24" fillId="0" borderId="12" applyNumberFormat="0" applyFill="0" applyAlignment="0" applyProtection="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35" fillId="0" borderId="0"/>
    <xf numFmtId="165"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4"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6" fillId="0" borderId="0"/>
    <xf numFmtId="165"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158">
    <xf numFmtId="0" fontId="0" fillId="0" borderId="0" xfId="0"/>
    <xf numFmtId="0" fontId="6" fillId="0" borderId="0" xfId="3" applyFont="1" applyBorder="1"/>
    <xf numFmtId="0" fontId="7" fillId="0" borderId="0" xfId="3" applyFont="1" applyBorder="1"/>
    <xf numFmtId="0" fontId="8" fillId="0" borderId="0" xfId="3" applyFont="1" applyBorder="1" applyAlignment="1">
      <alignment horizontal="right" vertical="center" wrapText="1"/>
    </xf>
    <xf numFmtId="0" fontId="10"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43" fontId="15" fillId="0" borderId="7" xfId="1" applyFont="1" applyBorder="1" applyAlignment="1">
      <alignment vertical="center"/>
    </xf>
    <xf numFmtId="43" fontId="15" fillId="0" borderId="8" xfId="1" applyFont="1" applyBorder="1" applyAlignment="1">
      <alignment vertical="center"/>
    </xf>
    <xf numFmtId="43" fontId="15" fillId="0" borderId="9" xfId="1" applyFont="1" applyBorder="1" applyAlignment="1">
      <alignment vertical="center"/>
    </xf>
    <xf numFmtId="43" fontId="15" fillId="0" borderId="10" xfId="1" applyFont="1" applyBorder="1" applyAlignment="1">
      <alignment vertical="center"/>
    </xf>
    <xf numFmtId="0" fontId="16" fillId="0" borderId="0" xfId="3" applyFont="1"/>
    <xf numFmtId="0" fontId="6" fillId="0" borderId="0" xfId="3"/>
    <xf numFmtId="0" fontId="7" fillId="0" borderId="0" xfId="3" applyFont="1"/>
    <xf numFmtId="0" fontId="5" fillId="0" borderId="0" xfId="0" applyFont="1" applyAlignment="1">
      <alignment vertical="center"/>
    </xf>
    <xf numFmtId="0" fontId="17" fillId="0" borderId="0" xfId="0" applyFont="1" applyAlignment="1">
      <alignment vertical="center"/>
    </xf>
    <xf numFmtId="0" fontId="5" fillId="0" borderId="0" xfId="33" applyFont="1" applyAlignment="1">
      <alignment vertical="center" wrapText="1"/>
    </xf>
    <xf numFmtId="0" fontId="2" fillId="0" borderId="0" xfId="33"/>
    <xf numFmtId="0" fontId="18" fillId="0" borderId="11" xfId="33" applyFont="1" applyBorder="1"/>
    <xf numFmtId="0" fontId="19" fillId="0" borderId="11" xfId="33" applyFont="1" applyFill="1" applyBorder="1" applyAlignment="1">
      <alignment horizontal="left" vertical="top" wrapText="1" indent="2"/>
    </xf>
    <xf numFmtId="0" fontId="19" fillId="0" borderId="11" xfId="33" applyFont="1" applyFill="1" applyBorder="1" applyAlignment="1">
      <alignment horizontal="center" vertical="top" wrapText="1"/>
    </xf>
    <xf numFmtId="0" fontId="22" fillId="0" borderId="11" xfId="33" applyFont="1" applyFill="1" applyBorder="1" applyAlignment="1">
      <alignment horizontal="center" vertical="top" wrapText="1"/>
    </xf>
    <xf numFmtId="0" fontId="2" fillId="0" borderId="0" xfId="33" applyAlignment="1">
      <alignment vertical="center"/>
    </xf>
    <xf numFmtId="0" fontId="17" fillId="0" borderId="0" xfId="33" applyFont="1" applyAlignment="1">
      <alignment vertical="center"/>
    </xf>
    <xf numFmtId="0" fontId="6" fillId="0" borderId="0" xfId="39"/>
    <xf numFmtId="0" fontId="6" fillId="0" borderId="0" xfId="39" applyFill="1" applyBorder="1"/>
    <xf numFmtId="0" fontId="6" fillId="0" borderId="0" xfId="39" applyBorder="1"/>
    <xf numFmtId="0" fontId="9" fillId="0" borderId="0" xfId="33" applyFont="1" applyFill="1" applyBorder="1" applyAlignment="1">
      <alignment horizontal="center" vertical="center"/>
    </xf>
    <xf numFmtId="0" fontId="12" fillId="0" borderId="0" xfId="33" applyFont="1" applyFill="1" applyBorder="1" applyAlignment="1">
      <alignment horizontal="center" vertical="center" wrapText="1"/>
    </xf>
    <xf numFmtId="0" fontId="18" fillId="0" borderId="7" xfId="33" applyFont="1" applyBorder="1" applyAlignment="1">
      <alignment vertical="center" wrapText="1"/>
    </xf>
    <xf numFmtId="43" fontId="25" fillId="0" borderId="14" xfId="1" applyFont="1" applyBorder="1" applyAlignment="1">
      <alignment vertical="center"/>
    </xf>
    <xf numFmtId="10" fontId="25" fillId="0" borderId="0" xfId="2" applyNumberFormat="1" applyFont="1" applyFill="1" applyBorder="1" applyAlignment="1">
      <alignment horizontal="center"/>
    </xf>
    <xf numFmtId="0" fontId="18" fillId="0" borderId="17" xfId="33" applyFont="1" applyBorder="1" applyAlignment="1">
      <alignment vertical="center" wrapText="1"/>
    </xf>
    <xf numFmtId="43" fontId="25" fillId="0" borderId="18" xfId="1" applyFont="1" applyBorder="1" applyAlignment="1">
      <alignment vertical="center"/>
    </xf>
    <xf numFmtId="0" fontId="18" fillId="0" borderId="9" xfId="33" applyFont="1" applyBorder="1" applyAlignment="1">
      <alignment vertical="center" wrapText="1"/>
    </xf>
    <xf numFmtId="43" fontId="25" fillId="0" borderId="20" xfId="1" applyFont="1" applyBorder="1" applyAlignment="1">
      <alignment vertical="center"/>
    </xf>
    <xf numFmtId="10" fontId="26" fillId="0" borderId="0" xfId="2" applyNumberFormat="1" applyFont="1" applyFill="1" applyBorder="1" applyAlignment="1">
      <alignment horizontal="center"/>
    </xf>
    <xf numFmtId="0" fontId="5" fillId="0" borderId="0" xfId="33" applyFont="1" applyAlignment="1">
      <alignment vertical="center"/>
    </xf>
    <xf numFmtId="0" fontId="6" fillId="0" borderId="0" xfId="37" applyAlignment="1">
      <alignment vertical="center"/>
    </xf>
    <xf numFmtId="0" fontId="18" fillId="0" borderId="24" xfId="33" applyFont="1" applyBorder="1" applyAlignment="1">
      <alignment vertical="center" wrapText="1"/>
    </xf>
    <xf numFmtId="0" fontId="6" fillId="0" borderId="0" xfId="37" applyAlignment="1">
      <alignment horizontal="center" vertical="center"/>
    </xf>
    <xf numFmtId="0" fontId="6" fillId="0" borderId="0" xfId="37" applyBorder="1" applyAlignment="1">
      <alignment vertical="center"/>
    </xf>
    <xf numFmtId="0" fontId="6" fillId="0" borderId="0" xfId="37" applyNumberFormat="1" applyBorder="1" applyAlignment="1">
      <alignment horizontal="center" vertical="center"/>
    </xf>
    <xf numFmtId="0" fontId="26" fillId="0" borderId="0" xfId="39" applyFont="1" applyFill="1" applyBorder="1" applyAlignment="1">
      <alignment horizontal="center" vertical="center"/>
    </xf>
    <xf numFmtId="0" fontId="18" fillId="0" borderId="29" xfId="33" applyFont="1" applyBorder="1" applyAlignment="1">
      <alignment vertical="center" wrapText="1"/>
    </xf>
    <xf numFmtId="2" fontId="6" fillId="0" borderId="0" xfId="37" applyNumberFormat="1" applyAlignment="1">
      <alignment vertical="center"/>
    </xf>
    <xf numFmtId="0" fontId="9" fillId="2" borderId="5" xfId="37" applyFont="1" applyFill="1" applyBorder="1" applyAlignment="1">
      <alignment horizontal="center" vertical="center"/>
    </xf>
    <xf numFmtId="0" fontId="9" fillId="2" borderId="6" xfId="37" applyFont="1" applyFill="1" applyBorder="1" applyAlignment="1">
      <alignment horizontal="center" vertical="center"/>
    </xf>
    <xf numFmtId="166" fontId="6" fillId="0" borderId="0" xfId="37" applyNumberFormat="1" applyAlignment="1">
      <alignment vertical="center"/>
    </xf>
    <xf numFmtId="0" fontId="12" fillId="2" borderId="5" xfId="38" applyFont="1" applyFill="1" applyBorder="1" applyAlignment="1">
      <alignment horizontal="left" vertical="center"/>
    </xf>
    <xf numFmtId="166" fontId="12" fillId="2" borderId="5" xfId="1" applyNumberFormat="1" applyFont="1" applyFill="1" applyBorder="1" applyAlignment="1">
      <alignment horizontal="center" vertical="center"/>
    </xf>
    <xf numFmtId="166" fontId="12" fillId="2" borderId="6" xfId="1" applyNumberFormat="1" applyFont="1" applyFill="1" applyBorder="1" applyAlignment="1">
      <alignment horizontal="center" vertical="center"/>
    </xf>
    <xf numFmtId="0" fontId="12" fillId="0" borderId="0" xfId="38" applyFont="1" applyFill="1" applyBorder="1" applyAlignment="1">
      <alignment horizontal="left" vertical="center"/>
    </xf>
    <xf numFmtId="166" fontId="12" fillId="0" borderId="0" xfId="1" applyNumberFormat="1" applyFont="1" applyFill="1" applyBorder="1" applyAlignment="1">
      <alignment horizontal="center" vertical="center"/>
    </xf>
    <xf numFmtId="0" fontId="6" fillId="0" borderId="0" xfId="37" applyFill="1" applyAlignment="1">
      <alignment vertical="center"/>
    </xf>
    <xf numFmtId="166" fontId="12" fillId="0" borderId="0" xfId="1" applyNumberFormat="1" applyFont="1" applyFill="1" applyBorder="1" applyAlignment="1">
      <alignment vertical="center"/>
    </xf>
    <xf numFmtId="10" fontId="12" fillId="0" borderId="0" xfId="2" applyNumberFormat="1" applyFont="1" applyFill="1" applyBorder="1" applyAlignment="1">
      <alignment horizontal="center" vertical="center" wrapText="1"/>
    </xf>
    <xf numFmtId="0" fontId="6" fillId="0" borderId="0" xfId="37"/>
    <xf numFmtId="166" fontId="6" fillId="0" borderId="0" xfId="37" applyNumberFormat="1"/>
    <xf numFmtId="0" fontId="27" fillId="0" borderId="0" xfId="37" applyFont="1"/>
    <xf numFmtId="0" fontId="2" fillId="0" borderId="0" xfId="33" applyAlignment="1">
      <alignment horizontal="left" vertical="center" indent="2"/>
    </xf>
    <xf numFmtId="0" fontId="12" fillId="0" borderId="0" xfId="38" applyFont="1" applyBorder="1" applyAlignment="1">
      <alignment horizontal="left" vertical="center" indent="2"/>
    </xf>
    <xf numFmtId="0" fontId="12" fillId="0" borderId="0" xfId="37" applyFont="1" applyBorder="1" applyAlignment="1">
      <alignment vertical="center"/>
    </xf>
    <xf numFmtId="0" fontId="29" fillId="0" borderId="0" xfId="33" applyFont="1" applyAlignment="1">
      <alignment vertical="center"/>
    </xf>
    <xf numFmtId="0" fontId="18" fillId="0" borderId="7" xfId="33" applyFont="1" applyBorder="1" applyAlignment="1">
      <alignment horizontal="left" vertical="center"/>
    </xf>
    <xf numFmtId="0" fontId="18" fillId="0" borderId="17" xfId="33" applyFont="1" applyBorder="1" applyAlignment="1">
      <alignment horizontal="left" vertical="center" wrapText="1"/>
    </xf>
    <xf numFmtId="0" fontId="18" fillId="0" borderId="17" xfId="33" applyFont="1" applyBorder="1" applyAlignment="1">
      <alignment horizontal="left" vertical="center"/>
    </xf>
    <xf numFmtId="0" fontId="18" fillId="0" borderId="9" xfId="33" applyFont="1" applyBorder="1" applyAlignment="1">
      <alignment horizontal="left" vertical="center"/>
    </xf>
    <xf numFmtId="0" fontId="2" fillId="0" borderId="0" xfId="33" applyAlignment="1">
      <alignment horizontal="center" vertical="center"/>
    </xf>
    <xf numFmtId="0" fontId="9" fillId="2" borderId="1" xfId="33" applyFont="1" applyFill="1" applyBorder="1" applyAlignment="1">
      <alignment horizontal="center" vertical="center"/>
    </xf>
    <xf numFmtId="0" fontId="9" fillId="2" borderId="2" xfId="33" applyFont="1" applyFill="1" applyBorder="1" applyAlignment="1">
      <alignment horizontal="center" vertical="center"/>
    </xf>
    <xf numFmtId="0" fontId="10" fillId="0" borderId="0" xfId="33" applyFont="1" applyAlignment="1">
      <alignment vertical="center"/>
    </xf>
    <xf numFmtId="0" fontId="11" fillId="0" borderId="0" xfId="33" applyFont="1" applyAlignment="1">
      <alignment vertical="center"/>
    </xf>
    <xf numFmtId="0" fontId="12" fillId="2" borderId="5" xfId="33" applyFont="1" applyFill="1" applyBorder="1" applyAlignment="1">
      <alignment horizontal="center" vertical="center" wrapText="1"/>
    </xf>
    <xf numFmtId="0" fontId="6" fillId="0" borderId="7" xfId="12" applyFont="1" applyBorder="1" applyAlignment="1">
      <alignment vertical="center"/>
    </xf>
    <xf numFmtId="43" fontId="23" fillId="0" borderId="7" xfId="1" applyFont="1" applyBorder="1" applyAlignment="1">
      <alignment vertical="center"/>
    </xf>
    <xf numFmtId="43" fontId="23" fillId="0" borderId="8" xfId="1" applyFont="1" applyBorder="1" applyAlignment="1">
      <alignment vertical="center"/>
    </xf>
    <xf numFmtId="0" fontId="23" fillId="0" borderId="0" xfId="33" applyFont="1"/>
    <xf numFmtId="0" fontId="6" fillId="0" borderId="17" xfId="12" applyFont="1" applyBorder="1" applyAlignment="1">
      <alignment vertical="center"/>
    </xf>
    <xf numFmtId="43" fontId="23" fillId="0" borderId="17" xfId="1" applyFont="1" applyBorder="1" applyAlignment="1">
      <alignment vertical="center"/>
    </xf>
    <xf numFmtId="43" fontId="23" fillId="0" borderId="35" xfId="1" applyFont="1" applyBorder="1" applyAlignment="1">
      <alignment vertical="center"/>
    </xf>
    <xf numFmtId="0" fontId="6" fillId="0" borderId="9" xfId="12" applyFont="1" applyBorder="1" applyAlignment="1">
      <alignment vertical="center"/>
    </xf>
    <xf numFmtId="43" fontId="23" fillId="0" borderId="9" xfId="1" applyFont="1" applyBorder="1" applyAlignment="1">
      <alignment vertical="center"/>
    </xf>
    <xf numFmtId="43" fontId="23" fillId="0" borderId="10" xfId="1" applyFont="1" applyBorder="1" applyAlignment="1">
      <alignment vertical="center"/>
    </xf>
    <xf numFmtId="0" fontId="6" fillId="0" borderId="0" xfId="12"/>
    <xf numFmtId="0" fontId="12" fillId="0" borderId="0" xfId="12" applyFont="1" applyAlignment="1">
      <alignment horizontal="center" vertical="center"/>
    </xf>
    <xf numFmtId="0" fontId="9" fillId="2" borderId="44" xfId="33" applyFont="1" applyFill="1" applyBorder="1" applyAlignment="1">
      <alignment horizontal="center" vertical="center"/>
    </xf>
    <xf numFmtId="0" fontId="6" fillId="0" borderId="1" xfId="12" applyFont="1" applyBorder="1" applyAlignment="1">
      <alignment vertical="center"/>
    </xf>
    <xf numFmtId="0" fontId="6" fillId="0" borderId="0" xfId="12" applyAlignment="1">
      <alignment vertical="center"/>
    </xf>
    <xf numFmtId="0" fontId="6" fillId="0" borderId="24" xfId="12" applyFont="1" applyBorder="1" applyAlignment="1">
      <alignment vertical="center"/>
    </xf>
    <xf numFmtId="0" fontId="6" fillId="0" borderId="22" xfId="12" applyFont="1" applyBorder="1" applyAlignment="1">
      <alignment vertical="center"/>
    </xf>
    <xf numFmtId="0" fontId="12" fillId="2" borderId="22" xfId="12" applyFont="1" applyFill="1" applyBorder="1" applyAlignment="1">
      <alignment vertical="center"/>
    </xf>
    <xf numFmtId="0" fontId="6" fillId="0" borderId="0" xfId="12" applyFont="1"/>
    <xf numFmtId="167" fontId="6" fillId="0" borderId="0" xfId="2" applyNumberFormat="1" applyFont="1"/>
    <xf numFmtId="167" fontId="6" fillId="0" borderId="0" xfId="12" applyNumberFormat="1"/>
    <xf numFmtId="0" fontId="25" fillId="0" borderId="0" xfId="3" applyFont="1" applyAlignment="1">
      <alignment vertical="center"/>
    </xf>
    <xf numFmtId="165" fontId="25" fillId="0" borderId="0" xfId="3" applyNumberFormat="1" applyFont="1" applyAlignment="1">
      <alignment vertical="center"/>
    </xf>
    <xf numFmtId="0" fontId="25" fillId="0" borderId="0" xfId="3" applyFont="1" applyAlignment="1">
      <alignment horizontal="center" vertical="center"/>
    </xf>
    <xf numFmtId="0" fontId="25" fillId="0" borderId="0" xfId="3" applyFont="1" applyBorder="1" applyAlignment="1">
      <alignment vertical="center"/>
    </xf>
    <xf numFmtId="0" fontId="25" fillId="0" borderId="0" xfId="3" applyFont="1" applyBorder="1" applyAlignment="1">
      <alignment horizontal="centerContinuous" vertical="center"/>
    </xf>
    <xf numFmtId="10" fontId="25" fillId="0" borderId="26" xfId="2" applyNumberFormat="1" applyFont="1" applyBorder="1" applyAlignment="1">
      <alignment horizontal="center" vertical="center"/>
    </xf>
    <xf numFmtId="0" fontId="26" fillId="0" borderId="17" xfId="3" applyFont="1" applyBorder="1" applyAlignment="1">
      <alignment horizontal="right" vertical="center"/>
    </xf>
    <xf numFmtId="0" fontId="26" fillId="0" borderId="9" xfId="3" applyFont="1" applyBorder="1" applyAlignment="1">
      <alignment horizontal="right" vertical="center"/>
    </xf>
    <xf numFmtId="0" fontId="6" fillId="0" borderId="0" xfId="3" applyAlignment="1">
      <alignment vertical="center"/>
    </xf>
    <xf numFmtId="165" fontId="6" fillId="0" borderId="0" xfId="3" applyNumberFormat="1" applyAlignment="1">
      <alignment vertical="center"/>
    </xf>
    <xf numFmtId="0" fontId="6" fillId="0" borderId="0" xfId="3" applyAlignment="1">
      <alignment horizontal="center" vertical="center"/>
    </xf>
    <xf numFmtId="0" fontId="6" fillId="0" borderId="0" xfId="3" applyFont="1" applyAlignment="1">
      <alignment vertical="center"/>
    </xf>
    <xf numFmtId="0" fontId="6" fillId="0" borderId="0" xfId="3" applyFont="1" applyBorder="1" applyAlignment="1">
      <alignment vertical="center"/>
    </xf>
    <xf numFmtId="0" fontId="6" fillId="0" borderId="0" xfId="3" applyFont="1" applyBorder="1" applyAlignment="1">
      <alignment horizontal="centerContinuous" vertical="center"/>
    </xf>
    <xf numFmtId="0" fontId="12" fillId="0" borderId="17" xfId="3" applyFont="1" applyBorder="1" applyAlignment="1">
      <alignment horizontal="right" vertical="center"/>
    </xf>
    <xf numFmtId="0" fontId="12" fillId="0" borderId="9" xfId="3" applyFont="1" applyBorder="1" applyAlignment="1">
      <alignment horizontal="right"/>
    </xf>
    <xf numFmtId="165" fontId="6" fillId="0" borderId="0" xfId="3" applyNumberFormat="1"/>
    <xf numFmtId="0" fontId="6" fillId="0" borderId="0" xfId="3" applyFont="1"/>
    <xf numFmtId="0" fontId="6" fillId="0" borderId="0" xfId="3" applyFont="1" applyAlignment="1">
      <alignment horizontal="center"/>
    </xf>
    <xf numFmtId="0" fontId="6" fillId="0" borderId="0" xfId="13"/>
    <xf numFmtId="0" fontId="5" fillId="0" borderId="0" xfId="33" applyFont="1" applyAlignment="1">
      <alignment horizontal="center" vertical="center" wrapText="1"/>
    </xf>
    <xf numFmtId="0" fontId="31" fillId="0" borderId="0" xfId="33" applyFont="1"/>
    <xf numFmtId="0" fontId="18" fillId="0" borderId="0" xfId="33" applyFont="1" applyAlignment="1">
      <alignment vertical="center"/>
    </xf>
    <xf numFmtId="0" fontId="23" fillId="0" borderId="17" xfId="33" applyFont="1" applyBorder="1" applyAlignment="1">
      <alignment horizontal="left" vertical="center" indent="1"/>
    </xf>
    <xf numFmtId="0" fontId="23" fillId="0" borderId="9" xfId="33" applyFont="1" applyBorder="1" applyAlignment="1">
      <alignment horizontal="left" vertical="center" indent="1"/>
    </xf>
    <xf numFmtId="0" fontId="30" fillId="0" borderId="0" xfId="33" applyFont="1" applyAlignment="1">
      <alignment vertical="center"/>
    </xf>
    <xf numFmtId="0" fontId="18" fillId="0" borderId="49" xfId="3" applyFont="1" applyBorder="1" applyAlignment="1">
      <alignment horizontal="left" vertical="center"/>
    </xf>
    <xf numFmtId="0" fontId="6" fillId="0" borderId="50" xfId="3" applyFont="1" applyFill="1" applyBorder="1" applyAlignment="1">
      <alignment horizontal="left" vertical="center"/>
    </xf>
    <xf numFmtId="0" fontId="14" fillId="0" borderId="48" xfId="3" applyFont="1" applyBorder="1" applyAlignment="1">
      <alignment horizontal="center" vertical="center" wrapText="1"/>
    </xf>
    <xf numFmtId="169" fontId="25" fillId="0" borderId="49" xfId="3" applyNumberFormat="1" applyFont="1" applyBorder="1" applyAlignment="1">
      <alignment vertical="center"/>
    </xf>
    <xf numFmtId="169" fontId="25" fillId="0" borderId="50" xfId="3" applyNumberFormat="1" applyFont="1" applyBorder="1" applyAlignment="1">
      <alignment vertical="center"/>
    </xf>
    <xf numFmtId="169" fontId="23" fillId="0" borderId="50" xfId="3" applyNumberFormat="1" applyFont="1" applyBorder="1" applyAlignment="1">
      <alignment vertical="center"/>
    </xf>
    <xf numFmtId="0" fontId="25" fillId="0" borderId="43" xfId="12" applyFont="1" applyBorder="1" applyAlignment="1">
      <alignment horizontal="left" vertical="center" indent="1"/>
    </xf>
    <xf numFmtId="0" fontId="3" fillId="0" borderId="0" xfId="33" applyFont="1"/>
    <xf numFmtId="0" fontId="5" fillId="0" borderId="0" xfId="12" applyFont="1" applyAlignment="1">
      <alignment horizontal="center" vertical="center" wrapText="1"/>
    </xf>
    <xf numFmtId="0" fontId="6" fillId="0" borderId="0" xfId="12" applyAlignment="1">
      <alignment horizontal="center" vertical="center"/>
    </xf>
    <xf numFmtId="0" fontId="6" fillId="0" borderId="0" xfId="12" applyFont="1" applyAlignment="1">
      <alignment vertical="center"/>
    </xf>
    <xf numFmtId="0" fontId="5" fillId="0" borderId="0" xfId="12" applyFont="1" applyAlignment="1">
      <alignment vertical="center" wrapText="1"/>
    </xf>
    <xf numFmtId="0" fontId="17" fillId="0" borderId="0" xfId="12" applyFont="1" applyAlignment="1">
      <alignment vertical="center"/>
    </xf>
    <xf numFmtId="0" fontId="27" fillId="0" borderId="0" xfId="12" applyFont="1"/>
    <xf numFmtId="0" fontId="27" fillId="0" borderId="0" xfId="39" applyFont="1"/>
    <xf numFmtId="170" fontId="25" fillId="0" borderId="16" xfId="6" applyNumberFormat="1" applyFont="1" applyBorder="1" applyAlignment="1">
      <alignment vertical="center"/>
    </xf>
    <xf numFmtId="170" fontId="25" fillId="0" borderId="19" xfId="6" applyNumberFormat="1" applyFont="1" applyBorder="1" applyAlignment="1">
      <alignment vertical="center"/>
    </xf>
    <xf numFmtId="170" fontId="25" fillId="0" borderId="40" xfId="6" applyNumberFormat="1" applyFont="1" applyBorder="1" applyAlignment="1">
      <alignment vertical="center"/>
    </xf>
    <xf numFmtId="0" fontId="27" fillId="0" borderId="0" xfId="12" applyFont="1" applyAlignment="1">
      <alignment vertical="center"/>
    </xf>
    <xf numFmtId="170" fontId="25" fillId="0" borderId="23" xfId="6" applyNumberFormat="1" applyFont="1" applyBorder="1" applyAlignment="1">
      <alignment vertical="center"/>
    </xf>
    <xf numFmtId="165" fontId="25" fillId="0" borderId="23" xfId="6" applyNumberFormat="1" applyFont="1" applyBorder="1" applyAlignment="1">
      <alignment vertical="center"/>
    </xf>
    <xf numFmtId="170" fontId="25" fillId="0" borderId="17" xfId="6" applyNumberFormat="1" applyFont="1" applyBorder="1" applyAlignment="1">
      <alignment vertical="center"/>
    </xf>
    <xf numFmtId="165" fontId="25" fillId="0" borderId="17" xfId="6" applyNumberFormat="1" applyFont="1" applyBorder="1" applyAlignment="1">
      <alignment vertical="center"/>
    </xf>
    <xf numFmtId="170" fontId="25" fillId="0" borderId="9" xfId="6" applyNumberFormat="1" applyFont="1" applyBorder="1" applyAlignment="1">
      <alignment vertical="center"/>
    </xf>
    <xf numFmtId="165" fontId="25" fillId="0" borderId="9" xfId="6" applyNumberFormat="1" applyFont="1" applyBorder="1" applyAlignment="1">
      <alignment vertical="center"/>
    </xf>
    <xf numFmtId="170" fontId="25" fillId="0" borderId="7" xfId="6" applyNumberFormat="1" applyFont="1" applyBorder="1" applyAlignment="1">
      <alignment vertical="center"/>
    </xf>
    <xf numFmtId="0" fontId="6" fillId="0" borderId="0" xfId="12" applyAlignment="1">
      <alignment horizontal="center"/>
    </xf>
    <xf numFmtId="0" fontId="25" fillId="0" borderId="17" xfId="12" applyFont="1" applyBorder="1" applyAlignment="1">
      <alignment horizontal="center" vertical="center"/>
    </xf>
    <xf numFmtId="170" fontId="25" fillId="0" borderId="22" xfId="6" applyNumberFormat="1" applyFont="1" applyBorder="1" applyAlignment="1">
      <alignment vertical="center"/>
    </xf>
    <xf numFmtId="0" fontId="25" fillId="0" borderId="23" xfId="12" applyFont="1" applyBorder="1" applyAlignment="1">
      <alignment horizontal="right" indent="2"/>
    </xf>
    <xf numFmtId="0" fontId="25" fillId="0" borderId="17" xfId="12" applyFont="1" applyBorder="1" applyAlignment="1">
      <alignment horizontal="right" indent="2"/>
    </xf>
    <xf numFmtId="170" fontId="25" fillId="0" borderId="29" xfId="6" applyNumberFormat="1" applyFont="1" applyBorder="1" applyAlignment="1">
      <alignment vertical="center"/>
    </xf>
    <xf numFmtId="0" fontId="25" fillId="0" borderId="9" xfId="12" applyFont="1" applyBorder="1" applyAlignment="1">
      <alignment horizontal="right" indent="2"/>
    </xf>
    <xf numFmtId="0" fontId="34" fillId="0" borderId="0" xfId="12" applyFont="1" applyBorder="1" applyAlignment="1">
      <alignment horizontal="right"/>
    </xf>
    <xf numFmtId="0" fontId="34" fillId="0" borderId="0" xfId="12" applyFont="1" applyBorder="1" applyAlignment="1">
      <alignment horizontal="center"/>
    </xf>
    <xf numFmtId="0" fontId="5" fillId="0" borderId="0" xfId="12" applyFont="1" applyAlignment="1">
      <alignment horizontal="center" vertical="center" wrapText="1"/>
    </xf>
    <xf numFmtId="0" fontId="5" fillId="0" borderId="0" xfId="42" applyFont="1" applyAlignment="1">
      <alignment vertical="center" wrapText="1"/>
    </xf>
    <xf numFmtId="0" fontId="35" fillId="0" borderId="0" xfId="42" applyAlignment="1">
      <alignment horizontal="center" vertical="center"/>
    </xf>
    <xf numFmtId="0" fontId="35" fillId="0" borderId="0" xfId="42"/>
    <xf numFmtId="0" fontId="35" fillId="0" borderId="0" xfId="42" applyAlignment="1">
      <alignment vertical="center"/>
    </xf>
    <xf numFmtId="170" fontId="25" fillId="0" borderId="8" xfId="43" applyNumberFormat="1" applyFont="1" applyBorder="1" applyAlignment="1">
      <alignment vertical="center"/>
    </xf>
    <xf numFmtId="170" fontId="25" fillId="0" borderId="35" xfId="43" applyNumberFormat="1" applyFont="1" applyBorder="1" applyAlignment="1">
      <alignment vertical="center"/>
    </xf>
    <xf numFmtId="170" fontId="25" fillId="0" borderId="10" xfId="43" applyNumberFormat="1" applyFont="1" applyBorder="1" applyAlignment="1">
      <alignment vertical="center"/>
    </xf>
    <xf numFmtId="0" fontId="17" fillId="0" borderId="0" xfId="42" applyFont="1" applyAlignment="1">
      <alignment vertical="center"/>
    </xf>
    <xf numFmtId="170" fontId="25" fillId="0" borderId="35" xfId="6" applyNumberFormat="1" applyFont="1" applyBorder="1" applyAlignment="1">
      <alignment vertical="center"/>
    </xf>
    <xf numFmtId="170" fontId="25" fillId="0" borderId="37" xfId="6" applyNumberFormat="1" applyFont="1" applyBorder="1" applyAlignment="1">
      <alignment vertical="center"/>
    </xf>
    <xf numFmtId="0" fontId="36" fillId="0" borderId="0" xfId="12" applyFont="1" applyAlignment="1">
      <alignment horizontal="justify" vertical="center"/>
    </xf>
    <xf numFmtId="0" fontId="5" fillId="0" borderId="0" xfId="12" applyFont="1" applyAlignment="1">
      <alignment vertical="center"/>
    </xf>
    <xf numFmtId="3" fontId="25" fillId="0" borderId="14" xfId="12" applyNumberFormat="1" applyFont="1" applyBorder="1" applyAlignment="1">
      <alignment horizontal="center" vertical="center"/>
    </xf>
    <xf numFmtId="3" fontId="25" fillId="0" borderId="20" xfId="12" applyNumberFormat="1" applyFont="1" applyBorder="1" applyAlignment="1">
      <alignment horizontal="center" vertical="center"/>
    </xf>
    <xf numFmtId="0" fontId="12" fillId="0" borderId="0" xfId="12" applyFont="1" applyAlignment="1">
      <alignment vertical="center"/>
    </xf>
    <xf numFmtId="3" fontId="25" fillId="0" borderId="25" xfId="12" applyNumberFormat="1" applyFont="1" applyBorder="1" applyAlignment="1">
      <alignment horizontal="center" vertical="center"/>
    </xf>
    <xf numFmtId="43" fontId="6" fillId="0" borderId="55" xfId="8" applyFont="1" applyBorder="1" applyAlignment="1">
      <alignment vertical="center"/>
    </xf>
    <xf numFmtId="43" fontId="6" fillId="0" borderId="16" xfId="8" applyFont="1" applyBorder="1" applyAlignment="1">
      <alignment vertical="center"/>
    </xf>
    <xf numFmtId="0" fontId="25" fillId="0" borderId="0" xfId="12" applyFont="1" applyAlignment="1">
      <alignment vertical="center"/>
    </xf>
    <xf numFmtId="43" fontId="25" fillId="0" borderId="0" xfId="8" applyFont="1" applyAlignment="1">
      <alignment vertical="center"/>
    </xf>
    <xf numFmtId="0" fontId="25" fillId="0" borderId="0" xfId="12" applyFont="1"/>
    <xf numFmtId="0" fontId="18" fillId="0" borderId="7" xfId="12" applyFont="1" applyBorder="1" applyAlignment="1">
      <alignment horizontal="left" vertical="center" indent="2"/>
    </xf>
    <xf numFmtId="0" fontId="18" fillId="0" borderId="17" xfId="12" applyFont="1" applyBorder="1" applyAlignment="1">
      <alignment horizontal="left" vertical="center" indent="2"/>
    </xf>
    <xf numFmtId="0" fontId="18" fillId="0" borderId="29" xfId="12" applyFont="1" applyBorder="1" applyAlignment="1">
      <alignment horizontal="left" vertical="center" indent="2"/>
    </xf>
    <xf numFmtId="4" fontId="6" fillId="0" borderId="0" xfId="12" applyNumberFormat="1"/>
    <xf numFmtId="0" fontId="6" fillId="0" borderId="0" xfId="12" applyFont="1" applyBorder="1"/>
    <xf numFmtId="0" fontId="14" fillId="0" borderId="0" xfId="12" applyFont="1" applyBorder="1"/>
    <xf numFmtId="0" fontId="18" fillId="0" borderId="9" xfId="12" applyFont="1" applyBorder="1" applyAlignment="1">
      <alignment horizontal="left" vertical="center" indent="2"/>
    </xf>
    <xf numFmtId="0" fontId="12" fillId="0" borderId="0" xfId="12" applyFont="1" applyFill="1" applyBorder="1" applyAlignment="1">
      <alignment horizontal="center" vertical="center"/>
    </xf>
    <xf numFmtId="0" fontId="12" fillId="2" borderId="5" xfId="12" applyFont="1" applyFill="1" applyBorder="1" applyAlignment="1">
      <alignment horizontal="center" vertical="center" wrapText="1"/>
    </xf>
    <xf numFmtId="0" fontId="6" fillId="0" borderId="0" xfId="12" applyFill="1"/>
    <xf numFmtId="0" fontId="12" fillId="0" borderId="5" xfId="12" applyFont="1" applyBorder="1" applyAlignment="1">
      <alignment vertical="center"/>
    </xf>
    <xf numFmtId="0" fontId="6" fillId="0" borderId="0" xfId="12" applyFont="1" applyFill="1" applyBorder="1"/>
    <xf numFmtId="0" fontId="12" fillId="2" borderId="5" xfId="12" applyFont="1" applyFill="1" applyBorder="1" applyAlignment="1">
      <alignment vertical="center"/>
    </xf>
    <xf numFmtId="0" fontId="26" fillId="2" borderId="6" xfId="12" applyFont="1" applyFill="1" applyBorder="1" applyAlignment="1">
      <alignment horizontal="center"/>
    </xf>
    <xf numFmtId="3" fontId="23" fillId="0" borderId="14" xfId="12" applyNumberFormat="1" applyFont="1" applyBorder="1" applyAlignment="1">
      <alignment horizontal="center" vertical="center"/>
    </xf>
    <xf numFmtId="3" fontId="23" fillId="0" borderId="20" xfId="12" applyNumberFormat="1" applyFont="1" applyBorder="1" applyAlignment="1">
      <alignment horizontal="center" vertical="center"/>
    </xf>
    <xf numFmtId="0" fontId="23" fillId="0" borderId="34" xfId="12" applyFont="1" applyBorder="1" applyAlignment="1">
      <alignment horizontal="left" vertical="center" wrapText="1" indent="2"/>
    </xf>
    <xf numFmtId="0" fontId="23" fillId="0" borderId="38" xfId="12" applyFont="1" applyBorder="1" applyAlignment="1">
      <alignment horizontal="left" vertical="center" wrapText="1" indent="2"/>
    </xf>
    <xf numFmtId="0" fontId="23" fillId="0" borderId="34" xfId="12" applyFont="1" applyBorder="1" applyAlignment="1">
      <alignment horizontal="left" vertical="center" indent="2"/>
    </xf>
    <xf numFmtId="0" fontId="23" fillId="0" borderId="60" xfId="12" applyFont="1" applyBorder="1" applyAlignment="1">
      <alignment horizontal="left" vertical="center" indent="2"/>
    </xf>
    <xf numFmtId="0" fontId="23" fillId="0" borderId="36" xfId="12" applyFont="1" applyBorder="1" applyAlignment="1">
      <alignment horizontal="left" vertical="center" indent="2"/>
    </xf>
    <xf numFmtId="0" fontId="12" fillId="2" borderId="7" xfId="12" applyFont="1" applyFill="1" applyBorder="1" applyAlignment="1">
      <alignment horizontal="center" vertical="center"/>
    </xf>
    <xf numFmtId="43" fontId="6" fillId="0" borderId="0" xfId="12" applyNumberFormat="1"/>
    <xf numFmtId="0" fontId="12" fillId="0" borderId="7" xfId="12" applyFont="1" applyBorder="1" applyAlignment="1">
      <alignment wrapText="1"/>
    </xf>
    <xf numFmtId="0" fontId="12" fillId="0" borderId="17" xfId="12" applyFont="1" applyBorder="1" applyAlignment="1">
      <alignment wrapText="1"/>
    </xf>
    <xf numFmtId="0" fontId="12" fillId="0" borderId="29" xfId="12" applyFont="1" applyBorder="1" applyAlignment="1">
      <alignment wrapText="1"/>
    </xf>
    <xf numFmtId="0" fontId="10" fillId="0" borderId="0" xfId="12" applyFont="1" applyAlignment="1">
      <alignment vertical="center"/>
    </xf>
    <xf numFmtId="0" fontId="12" fillId="2" borderId="6" xfId="12" applyFont="1" applyFill="1" applyBorder="1" applyAlignment="1">
      <alignment horizontal="center" vertical="center" wrapText="1"/>
    </xf>
    <xf numFmtId="0" fontId="12" fillId="2" borderId="1" xfId="12" applyFont="1" applyFill="1" applyBorder="1" applyAlignment="1">
      <alignment horizontal="center" vertical="center" wrapText="1"/>
    </xf>
    <xf numFmtId="0" fontId="39" fillId="0" borderId="0" xfId="12" applyFont="1"/>
    <xf numFmtId="0" fontId="9" fillId="0" borderId="0" xfId="12" applyFont="1" applyFill="1" applyBorder="1" applyAlignment="1">
      <alignment horizontal="center" vertical="center"/>
    </xf>
    <xf numFmtId="0" fontId="6" fillId="0" borderId="0" xfId="12" applyBorder="1"/>
    <xf numFmtId="0" fontId="10" fillId="0" borderId="0" xfId="12" applyFont="1" applyBorder="1" applyAlignment="1">
      <alignment vertical="center"/>
    </xf>
    <xf numFmtId="0" fontId="6" fillId="0" borderId="0" xfId="12" applyBorder="1" applyAlignment="1">
      <alignment vertical="center"/>
    </xf>
    <xf numFmtId="0" fontId="6" fillId="0" borderId="17" xfId="12" applyFont="1" applyFill="1" applyBorder="1" applyAlignment="1">
      <alignment horizontal="right" vertical="center" indent="2"/>
    </xf>
    <xf numFmtId="0" fontId="40" fillId="0" borderId="0" xfId="12" applyFont="1" applyAlignment="1">
      <alignment horizontal="center"/>
    </xf>
    <xf numFmtId="0" fontId="25" fillId="0" borderId="9" xfId="12" applyFont="1" applyBorder="1" applyAlignment="1">
      <alignment horizontal="center" vertical="center"/>
    </xf>
    <xf numFmtId="166" fontId="6" fillId="0" borderId="0" xfId="12" applyNumberFormat="1"/>
    <xf numFmtId="0" fontId="12" fillId="0" borderId="32" xfId="12" applyFont="1" applyBorder="1" applyAlignment="1">
      <alignment wrapText="1"/>
    </xf>
    <xf numFmtId="0" fontId="6" fillId="0" borderId="0" xfId="12" applyFont="1" applyAlignment="1">
      <alignment wrapText="1"/>
    </xf>
    <xf numFmtId="3" fontId="6" fillId="0" borderId="0" xfId="12" applyNumberFormat="1" applyFont="1" applyAlignment="1">
      <alignment wrapText="1"/>
    </xf>
    <xf numFmtId="10" fontId="6" fillId="0" borderId="0" xfId="12" applyNumberFormat="1" applyFont="1" applyAlignment="1">
      <alignment wrapText="1"/>
    </xf>
    <xf numFmtId="0" fontId="38" fillId="0" borderId="0" xfId="12" applyFont="1"/>
    <xf numFmtId="0" fontId="6" fillId="0" borderId="5" xfId="12" applyBorder="1" applyAlignment="1">
      <alignment vertical="center"/>
    </xf>
    <xf numFmtId="0" fontId="5" fillId="0" borderId="0" xfId="0" applyFont="1" applyAlignment="1">
      <alignment horizontal="center" vertical="center" wrapText="1"/>
    </xf>
    <xf numFmtId="0" fontId="41" fillId="0" borderId="0" xfId="0" applyFont="1" applyAlignment="1">
      <alignment vertical="center"/>
    </xf>
    <xf numFmtId="165" fontId="12" fillId="0" borderId="0" xfId="17" applyNumberFormat="1" applyFont="1" applyBorder="1" applyAlignment="1">
      <alignment horizontal="left" vertical="center" wrapText="1"/>
    </xf>
    <xf numFmtId="165" fontId="6" fillId="0" borderId="7" xfId="17" applyNumberFormat="1" applyFont="1" applyBorder="1" applyAlignment="1">
      <alignment horizontal="left" vertical="center" wrapText="1" indent="2"/>
    </xf>
    <xf numFmtId="165" fontId="6" fillId="0" borderId="9" xfId="17" applyNumberFormat="1" applyFont="1" applyBorder="1" applyAlignment="1">
      <alignment horizontal="left" vertical="center" wrapText="1" indent="2"/>
    </xf>
    <xf numFmtId="0" fontId="6" fillId="0" borderId="0" xfId="3" applyFont="1" applyAlignment="1">
      <alignment horizontal="left"/>
    </xf>
    <xf numFmtId="165" fontId="6" fillId="0" borderId="17" xfId="17" applyNumberFormat="1" applyFont="1" applyBorder="1" applyAlignment="1">
      <alignment horizontal="left" vertical="center" wrapText="1" indent="2"/>
    </xf>
    <xf numFmtId="165" fontId="6" fillId="0" borderId="29" xfId="17" applyNumberFormat="1" applyFont="1" applyBorder="1" applyAlignment="1">
      <alignment horizontal="left" vertical="center" wrapText="1" indent="2"/>
    </xf>
    <xf numFmtId="0" fontId="6" fillId="0" borderId="0" xfId="3" applyFill="1"/>
    <xf numFmtId="165" fontId="13" fillId="0" borderId="0" xfId="17" applyNumberFormat="1" applyFont="1" applyFill="1" applyBorder="1" applyAlignment="1">
      <alignment horizontal="left" vertical="center"/>
    </xf>
    <xf numFmtId="0" fontId="5" fillId="0" borderId="0" xfId="0" applyFont="1" applyAlignment="1">
      <alignment vertical="center" wrapText="1"/>
    </xf>
    <xf numFmtId="169" fontId="25" fillId="0" borderId="7" xfId="6" applyNumberFormat="1" applyFont="1" applyBorder="1" applyAlignment="1">
      <alignment horizontal="center" vertical="center"/>
    </xf>
    <xf numFmtId="169" fontId="25" fillId="0" borderId="9" xfId="6" applyNumberFormat="1" applyFont="1" applyBorder="1" applyAlignment="1">
      <alignment horizontal="center" vertical="center"/>
    </xf>
    <xf numFmtId="169" fontId="25" fillId="0" borderId="17" xfId="6" applyNumberFormat="1" applyFont="1" applyBorder="1" applyAlignment="1">
      <alignment horizontal="center" vertical="center"/>
    </xf>
    <xf numFmtId="0" fontId="0" fillId="0" borderId="0" xfId="0" applyBorder="1" applyAlignment="1">
      <alignment vertical="center"/>
    </xf>
    <xf numFmtId="0" fontId="42" fillId="0" borderId="0" xfId="0" applyFont="1" applyFill="1" applyBorder="1" applyAlignment="1">
      <alignment vertical="center"/>
    </xf>
    <xf numFmtId="0" fontId="0" fillId="0" borderId="0" xfId="0" applyAlignment="1">
      <alignment horizontal="center" vertical="center"/>
    </xf>
    <xf numFmtId="0" fontId="23" fillId="0" borderId="34" xfId="0" applyFont="1" applyFill="1" applyBorder="1" applyAlignment="1">
      <alignment horizontal="left" vertical="center" wrapText="1"/>
    </xf>
    <xf numFmtId="0" fontId="23" fillId="0" borderId="36" xfId="0" applyFont="1" applyFill="1" applyBorder="1" applyAlignment="1">
      <alignment horizontal="left" vertical="center"/>
    </xf>
    <xf numFmtId="0" fontId="23" fillId="0" borderId="60" xfId="0" applyFont="1" applyFill="1" applyBorder="1" applyAlignment="1">
      <alignment horizontal="left" vertical="center"/>
    </xf>
    <xf numFmtId="0" fontId="23" fillId="0" borderId="11" xfId="0" applyFont="1" applyBorder="1" applyAlignment="1">
      <alignment vertical="center" wrapText="1"/>
    </xf>
    <xf numFmtId="0" fontId="0" fillId="0" borderId="0" xfId="0" applyAlignment="1">
      <alignment vertical="center" wrapText="1"/>
    </xf>
    <xf numFmtId="0" fontId="23" fillId="3" borderId="11" xfId="0" applyFont="1" applyFill="1" applyBorder="1" applyAlignment="1">
      <alignment vertical="center" wrapText="1"/>
    </xf>
    <xf numFmtId="0" fontId="23" fillId="0" borderId="0" xfId="0" applyFont="1" applyAlignment="1">
      <alignment horizontal="center"/>
    </xf>
    <xf numFmtId="0" fontId="32" fillId="0" borderId="11" xfId="0" applyFont="1" applyFill="1" applyBorder="1" applyAlignment="1">
      <alignment vertical="center" wrapText="1"/>
    </xf>
    <xf numFmtId="0" fontId="28" fillId="2" borderId="1" xfId="0" applyFont="1" applyFill="1" applyBorder="1" applyAlignment="1">
      <alignment horizontal="center" vertical="center"/>
    </xf>
    <xf numFmtId="0" fontId="23" fillId="0" borderId="7"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18" fillId="0" borderId="7" xfId="0" applyFont="1" applyBorder="1" applyAlignment="1">
      <alignment vertical="center"/>
    </xf>
    <xf numFmtId="166" fontId="23" fillId="0" borderId="7" xfId="1" applyNumberFormat="1" applyFont="1" applyBorder="1" applyAlignment="1">
      <alignment vertical="center"/>
    </xf>
    <xf numFmtId="166" fontId="23" fillId="0" borderId="8" xfId="1" applyNumberFormat="1" applyFont="1" applyBorder="1" applyAlignment="1">
      <alignment vertical="center"/>
    </xf>
    <xf numFmtId="0" fontId="18" fillId="0" borderId="17" xfId="0" applyFont="1" applyBorder="1" applyAlignment="1">
      <alignment vertical="center"/>
    </xf>
    <xf numFmtId="166" fontId="23" fillId="0" borderId="17" xfId="1" applyNumberFormat="1" applyFont="1" applyBorder="1" applyAlignment="1">
      <alignment vertical="center"/>
    </xf>
    <xf numFmtId="166" fontId="23" fillId="0" borderId="35" xfId="1" applyNumberFormat="1" applyFont="1" applyBorder="1" applyAlignment="1">
      <alignment vertical="center"/>
    </xf>
    <xf numFmtId="0" fontId="18" fillId="0" borderId="9" xfId="0" applyFont="1" applyBorder="1" applyAlignment="1">
      <alignment vertical="center"/>
    </xf>
    <xf numFmtId="166" fontId="23" fillId="0" borderId="9" xfId="1" applyNumberFormat="1" applyFont="1" applyBorder="1" applyAlignment="1">
      <alignment vertical="center"/>
    </xf>
    <xf numFmtId="166" fontId="23" fillId="0" borderId="10" xfId="1" applyNumberFormat="1" applyFont="1" applyBorder="1" applyAlignment="1">
      <alignment vertical="center"/>
    </xf>
    <xf numFmtId="0" fontId="39" fillId="0" borderId="0" xfId="0" applyFont="1" applyFill="1" applyBorder="1" applyAlignment="1">
      <alignment vertical="center"/>
    </xf>
    <xf numFmtId="0" fontId="11" fillId="0" borderId="0" xfId="12" applyFont="1" applyAlignment="1">
      <alignment vertical="center"/>
    </xf>
    <xf numFmtId="0" fontId="6" fillId="0" borderId="0" xfId="12" applyAlignment="1">
      <alignment horizontal="right"/>
    </xf>
    <xf numFmtId="10" fontId="6" fillId="0" borderId="0" xfId="12" applyNumberFormat="1"/>
    <xf numFmtId="0" fontId="13" fillId="0" borderId="0" xfId="12" applyFont="1" applyAlignment="1">
      <alignment vertical="center"/>
    </xf>
    <xf numFmtId="0" fontId="6" fillId="0" borderId="0" xfId="12" applyAlignment="1">
      <alignment horizontal="left" vertical="center"/>
    </xf>
    <xf numFmtId="0" fontId="13" fillId="0" borderId="0" xfId="12" applyFont="1" applyAlignment="1">
      <alignment horizontal="left" vertical="center"/>
    </xf>
    <xf numFmtId="0" fontId="11" fillId="0" borderId="0" xfId="0" applyFont="1" applyAlignment="1">
      <alignment horizontal="center" vertical="center"/>
    </xf>
    <xf numFmtId="0" fontId="0" fillId="0" borderId="9" xfId="0" applyBorder="1" applyAlignment="1">
      <alignment vertical="center"/>
    </xf>
    <xf numFmtId="0" fontId="45" fillId="0" borderId="17" xfId="0" applyFont="1" applyBorder="1" applyAlignment="1">
      <alignment vertical="center"/>
    </xf>
    <xf numFmtId="0" fontId="45" fillId="0" borderId="9" xfId="0" applyFont="1" applyBorder="1" applyAlignment="1">
      <alignment vertical="center"/>
    </xf>
    <xf numFmtId="0" fontId="30" fillId="0" borderId="11" xfId="0" applyFont="1" applyBorder="1"/>
    <xf numFmtId="0" fontId="32" fillId="0" borderId="11" xfId="0" applyFont="1" applyBorder="1" applyAlignment="1">
      <alignment horizontal="center"/>
    </xf>
    <xf numFmtId="43" fontId="6" fillId="0" borderId="0" xfId="39" applyNumberFormat="1"/>
    <xf numFmtId="3" fontId="25" fillId="0" borderId="14" xfId="1" applyNumberFormat="1" applyFont="1" applyBorder="1" applyAlignment="1">
      <alignment horizontal="center" vertical="center"/>
    </xf>
    <xf numFmtId="3" fontId="25" fillId="0" borderId="25" xfId="1" applyNumberFormat="1" applyFont="1" applyBorder="1" applyAlignment="1">
      <alignment horizontal="center" vertical="center"/>
    </xf>
    <xf numFmtId="4" fontId="25" fillId="0" borderId="28" xfId="1" applyNumberFormat="1" applyFont="1" applyBorder="1" applyAlignment="1">
      <alignment horizontal="center" vertical="center"/>
    </xf>
    <xf numFmtId="4" fontId="25" fillId="0" borderId="16" xfId="1" applyNumberFormat="1" applyFont="1" applyBorder="1" applyAlignment="1">
      <alignment horizontal="center" vertical="center"/>
    </xf>
    <xf numFmtId="4" fontId="25" fillId="0" borderId="30" xfId="1" applyNumberFormat="1" applyFont="1" applyBorder="1" applyAlignment="1">
      <alignment horizontal="center" vertical="center"/>
    </xf>
    <xf numFmtId="4" fontId="25" fillId="0" borderId="21" xfId="1" applyNumberFormat="1" applyFont="1" applyBorder="1" applyAlignment="1">
      <alignment horizontal="center" vertical="center"/>
    </xf>
    <xf numFmtId="3" fontId="25" fillId="0" borderId="7" xfId="38" applyNumberFormat="1" applyFont="1" applyBorder="1" applyAlignment="1">
      <alignment horizontal="center" vertical="center"/>
    </xf>
    <xf numFmtId="3" fontId="25" fillId="0" borderId="29" xfId="38" applyNumberFormat="1" applyFont="1" applyBorder="1" applyAlignment="1">
      <alignment horizontal="center" vertical="center"/>
    </xf>
    <xf numFmtId="3" fontId="25" fillId="0" borderId="9" xfId="38" applyNumberFormat="1" applyFont="1" applyBorder="1" applyAlignment="1">
      <alignment horizontal="center" vertical="center"/>
    </xf>
    <xf numFmtId="3" fontId="25" fillId="0" borderId="1" xfId="38" applyNumberFormat="1" applyFont="1" applyBorder="1" applyAlignment="1">
      <alignment horizontal="center" vertical="center"/>
    </xf>
    <xf numFmtId="3" fontId="25" fillId="0" borderId="5" xfId="38" applyNumberFormat="1" applyFont="1" applyBorder="1" applyAlignment="1">
      <alignment horizontal="center" vertical="center"/>
    </xf>
    <xf numFmtId="3" fontId="23" fillId="0" borderId="7" xfId="33" applyNumberFormat="1" applyFont="1" applyBorder="1" applyAlignment="1">
      <alignment horizontal="center" vertical="center"/>
    </xf>
    <xf numFmtId="3" fontId="23" fillId="0" borderId="8" xfId="33" applyNumberFormat="1" applyFont="1" applyBorder="1" applyAlignment="1">
      <alignment horizontal="center" vertical="center"/>
    </xf>
    <xf numFmtId="3" fontId="23" fillId="0" borderId="17" xfId="33" applyNumberFormat="1" applyFont="1" applyBorder="1" applyAlignment="1">
      <alignment horizontal="center" vertical="center"/>
    </xf>
    <xf numFmtId="3" fontId="23" fillId="0" borderId="35" xfId="33" applyNumberFormat="1" applyFont="1" applyBorder="1" applyAlignment="1">
      <alignment horizontal="center" vertical="center"/>
    </xf>
    <xf numFmtId="3" fontId="23" fillId="0" borderId="9" xfId="33" applyNumberFormat="1" applyFont="1" applyBorder="1" applyAlignment="1">
      <alignment horizontal="center" vertical="center"/>
    </xf>
    <xf numFmtId="3" fontId="23" fillId="0" borderId="10" xfId="33" applyNumberFormat="1" applyFont="1" applyBorder="1" applyAlignment="1">
      <alignment horizontal="center" vertical="center"/>
    </xf>
    <xf numFmtId="172" fontId="23" fillId="0" borderId="7" xfId="1" applyNumberFormat="1" applyFont="1" applyBorder="1" applyAlignment="1">
      <alignment vertical="center"/>
    </xf>
    <xf numFmtId="172" fontId="23" fillId="0" borderId="8" xfId="1" applyNumberFormat="1" applyFont="1" applyBorder="1" applyAlignment="1">
      <alignment vertical="center"/>
    </xf>
    <xf numFmtId="172" fontId="23" fillId="0" borderId="17" xfId="1" applyNumberFormat="1" applyFont="1" applyBorder="1" applyAlignment="1">
      <alignment vertical="center"/>
    </xf>
    <xf numFmtId="172" fontId="23" fillId="0" borderId="35" xfId="1" applyNumberFormat="1" applyFont="1" applyBorder="1" applyAlignment="1">
      <alignment vertical="center"/>
    </xf>
    <xf numFmtId="172" fontId="23" fillId="0" borderId="9" xfId="1" applyNumberFormat="1" applyFont="1" applyBorder="1" applyAlignment="1">
      <alignment vertical="center"/>
    </xf>
    <xf numFmtId="172" fontId="23" fillId="0" borderId="10" xfId="1" applyNumberFormat="1" applyFont="1" applyBorder="1" applyAlignment="1">
      <alignment vertical="center"/>
    </xf>
    <xf numFmtId="4" fontId="25" fillId="0" borderId="20" xfId="6" applyNumberFormat="1" applyFont="1" applyBorder="1" applyAlignment="1">
      <alignment vertical="center"/>
    </xf>
    <xf numFmtId="4" fontId="25" fillId="0" borderId="25" xfId="6" applyNumberFormat="1" applyFont="1" applyBorder="1" applyAlignment="1">
      <alignment vertical="center"/>
    </xf>
    <xf numFmtId="4" fontId="12" fillId="0" borderId="18" xfId="6" applyNumberFormat="1" applyFont="1" applyBorder="1" applyAlignment="1">
      <alignment vertical="center"/>
    </xf>
    <xf numFmtId="4" fontId="12" fillId="0" borderId="45" xfId="6" applyNumberFormat="1" applyFont="1" applyBorder="1" applyAlignment="1">
      <alignment vertical="center"/>
    </xf>
    <xf numFmtId="4" fontId="25" fillId="0" borderId="46" xfId="6" applyNumberFormat="1" applyFont="1" applyBorder="1"/>
    <xf numFmtId="4" fontId="25" fillId="0" borderId="25" xfId="6" applyNumberFormat="1" applyFont="1" applyBorder="1"/>
    <xf numFmtId="4" fontId="12" fillId="0" borderId="18" xfId="6" applyNumberFormat="1" applyFont="1" applyBorder="1"/>
    <xf numFmtId="4" fontId="12" fillId="0" borderId="45" xfId="6" applyNumberFormat="1" applyFont="1" applyBorder="1"/>
    <xf numFmtId="4" fontId="25" fillId="0" borderId="20" xfId="6" applyNumberFormat="1" applyFont="1" applyBorder="1"/>
    <xf numFmtId="4" fontId="23" fillId="0" borderId="49" xfId="3" applyNumberFormat="1" applyFont="1" applyBorder="1" applyAlignment="1">
      <alignment vertical="center"/>
    </xf>
    <xf numFmtId="4" fontId="25" fillId="0" borderId="50" xfId="3" applyNumberFormat="1" applyFont="1" applyBorder="1" applyAlignment="1">
      <alignment vertical="center"/>
    </xf>
    <xf numFmtId="4" fontId="23" fillId="0" borderId="50" xfId="3" applyNumberFormat="1" applyFont="1" applyBorder="1" applyAlignment="1">
      <alignment vertical="center"/>
    </xf>
    <xf numFmtId="0" fontId="14" fillId="0" borderId="11" xfId="3" applyFont="1" applyBorder="1" applyAlignment="1">
      <alignment horizontal="center" vertical="center" wrapText="1"/>
    </xf>
    <xf numFmtId="169" fontId="33" fillId="0" borderId="50" xfId="3" applyNumberFormat="1" applyFont="1" applyBorder="1" applyAlignment="1">
      <alignment vertical="center"/>
    </xf>
    <xf numFmtId="4" fontId="32" fillId="0" borderId="77" xfId="3" applyNumberFormat="1" applyFont="1" applyBorder="1" applyAlignment="1">
      <alignment vertical="center"/>
    </xf>
    <xf numFmtId="169" fontId="23" fillId="0" borderId="77" xfId="3" applyNumberFormat="1" applyFont="1" applyBorder="1" applyAlignment="1">
      <alignment vertical="center"/>
    </xf>
    <xf numFmtId="4" fontId="32" fillId="0" borderId="78" xfId="3" applyNumberFormat="1" applyFont="1" applyBorder="1" applyAlignment="1">
      <alignment vertical="center"/>
    </xf>
    <xf numFmtId="4" fontId="25" fillId="0" borderId="77" xfId="3" applyNumberFormat="1" applyFont="1" applyBorder="1" applyAlignment="1">
      <alignment vertical="center"/>
    </xf>
    <xf numFmtId="0" fontId="12" fillId="4" borderId="51" xfId="3" applyFont="1" applyFill="1" applyBorder="1" applyAlignment="1">
      <alignment horizontal="center" vertical="center"/>
    </xf>
    <xf numFmtId="4" fontId="26" fillId="4" borderId="51" xfId="3" applyNumberFormat="1" applyFont="1" applyFill="1" applyBorder="1" applyAlignment="1">
      <alignment horizontal="right" vertical="center"/>
    </xf>
    <xf numFmtId="4" fontId="26" fillId="4" borderId="11" xfId="3" applyNumberFormat="1" applyFont="1" applyFill="1" applyBorder="1" applyAlignment="1">
      <alignment horizontal="right" vertical="center"/>
    </xf>
    <xf numFmtId="4" fontId="33" fillId="0" borderId="79" xfId="3" applyNumberFormat="1" applyFont="1" applyBorder="1" applyAlignment="1">
      <alignment vertical="center"/>
    </xf>
    <xf numFmtId="4" fontId="23" fillId="0" borderId="75" xfId="3" applyNumberFormat="1" applyFont="1" applyBorder="1" applyAlignment="1">
      <alignment vertical="center"/>
    </xf>
    <xf numFmtId="171" fontId="25" fillId="0" borderId="55" xfId="6" applyNumberFormat="1" applyFont="1" applyBorder="1" applyAlignment="1">
      <alignment vertical="center"/>
    </xf>
    <xf numFmtId="171" fontId="25" fillId="0" borderId="18" xfId="6" applyNumberFormat="1" applyFont="1" applyBorder="1" applyAlignment="1">
      <alignment vertical="center"/>
    </xf>
    <xf numFmtId="171" fontId="25" fillId="0" borderId="20" xfId="6" applyNumberFormat="1" applyFont="1" applyBorder="1" applyAlignment="1">
      <alignment vertical="center"/>
    </xf>
    <xf numFmtId="171" fontId="25" fillId="0" borderId="18" xfId="6" applyNumberFormat="1" applyFont="1" applyBorder="1" applyAlignment="1">
      <alignment horizontal="right" vertical="center"/>
    </xf>
    <xf numFmtId="0" fontId="12" fillId="0" borderId="7" xfId="12" applyFont="1" applyFill="1" applyBorder="1" applyAlignment="1">
      <alignment horizontal="left" vertical="center"/>
    </xf>
    <xf numFmtId="0" fontId="12" fillId="0" borderId="17" xfId="12" applyFont="1" applyFill="1" applyBorder="1" applyAlignment="1">
      <alignment horizontal="left" vertical="center"/>
    </xf>
    <xf numFmtId="0" fontId="12" fillId="0" borderId="29" xfId="12" applyFont="1" applyFill="1" applyBorder="1" applyAlignment="1">
      <alignment horizontal="left" vertical="center"/>
    </xf>
    <xf numFmtId="0" fontId="12" fillId="0" borderId="7" xfId="12" applyFont="1" applyFill="1" applyBorder="1" applyAlignment="1">
      <alignment horizontal="center" vertical="center"/>
    </xf>
    <xf numFmtId="0" fontId="12" fillId="0" borderId="17" xfId="12" applyFont="1" applyFill="1" applyBorder="1" applyAlignment="1">
      <alignment horizontal="center" vertical="center"/>
    </xf>
    <xf numFmtId="0" fontId="12" fillId="0" borderId="9" xfId="12" applyFont="1" applyFill="1" applyBorder="1" applyAlignment="1">
      <alignment horizontal="center" vertical="center"/>
    </xf>
    <xf numFmtId="0" fontId="6" fillId="0" borderId="7" xfId="12" applyBorder="1" applyAlignment="1">
      <alignment horizontal="center"/>
    </xf>
    <xf numFmtId="0" fontId="12" fillId="0" borderId="17" xfId="12" applyFont="1" applyFill="1" applyBorder="1" applyAlignment="1">
      <alignment horizontal="justify" vertical="center"/>
    </xf>
    <xf numFmtId="0" fontId="46" fillId="0" borderId="0" xfId="12" applyFont="1" applyAlignment="1">
      <alignment vertical="center"/>
    </xf>
    <xf numFmtId="0" fontId="6" fillId="0" borderId="56" xfId="12" applyFont="1" applyBorder="1" applyAlignment="1">
      <alignment horizontal="center" vertical="center"/>
    </xf>
    <xf numFmtId="0" fontId="25" fillId="0" borderId="56" xfId="12" applyFont="1" applyBorder="1" applyAlignment="1">
      <alignment horizontal="center" vertical="center" wrapText="1"/>
    </xf>
    <xf numFmtId="0" fontId="25" fillId="0" borderId="16" xfId="12" applyFont="1" applyBorder="1" applyAlignment="1">
      <alignment horizontal="center" vertical="center" wrapText="1"/>
    </xf>
    <xf numFmtId="0" fontId="6" fillId="0" borderId="11" xfId="12" applyFont="1" applyBorder="1" applyAlignment="1">
      <alignment horizontal="center" vertical="center"/>
    </xf>
    <xf numFmtId="0" fontId="25" fillId="0" borderId="11" xfId="12" applyFont="1" applyBorder="1" applyAlignment="1">
      <alignment horizontal="center" vertical="center"/>
    </xf>
    <xf numFmtId="0" fontId="25" fillId="0" borderId="19" xfId="12" applyFont="1" applyBorder="1" applyAlignment="1">
      <alignment horizontal="center" vertical="center" wrapText="1"/>
    </xf>
    <xf numFmtId="0" fontId="25" fillId="0" borderId="11" xfId="12" applyFont="1" applyBorder="1" applyAlignment="1">
      <alignment horizontal="center" vertical="center" wrapText="1"/>
    </xf>
    <xf numFmtId="0" fontId="6" fillId="0" borderId="57" xfId="12" applyFont="1" applyBorder="1" applyAlignment="1">
      <alignment horizontal="center" vertical="center"/>
    </xf>
    <xf numFmtId="0" fontId="25" fillId="0" borderId="57" xfId="12" applyFont="1" applyBorder="1" applyAlignment="1">
      <alignment horizontal="center" vertical="center" wrapText="1"/>
    </xf>
    <xf numFmtId="0" fontId="25" fillId="0" borderId="40" xfId="12" applyFont="1" applyBorder="1" applyAlignment="1">
      <alignment horizontal="center" vertical="center" wrapText="1"/>
    </xf>
    <xf numFmtId="171" fontId="25" fillId="0" borderId="28" xfId="8" applyNumberFormat="1" applyFont="1" applyBorder="1" applyAlignment="1">
      <alignment vertical="center"/>
    </xf>
    <xf numFmtId="171" fontId="25" fillId="0" borderId="56" xfId="8" applyNumberFormat="1" applyFont="1" applyBorder="1" applyAlignment="1">
      <alignment vertical="center"/>
    </xf>
    <xf numFmtId="171" fontId="25" fillId="0" borderId="16" xfId="8" applyNumberFormat="1" applyFont="1" applyBorder="1" applyAlignment="1">
      <alignment vertical="center"/>
    </xf>
    <xf numFmtId="171" fontId="25" fillId="0" borderId="59" xfId="8" applyNumberFormat="1" applyFont="1" applyBorder="1" applyAlignment="1">
      <alignment vertical="center"/>
    </xf>
    <xf numFmtId="171" fontId="25" fillId="0" borderId="11" xfId="8" applyNumberFormat="1" applyFont="1" applyBorder="1" applyAlignment="1">
      <alignment vertical="center"/>
    </xf>
    <xf numFmtId="171" fontId="25" fillId="0" borderId="19" xfId="8" applyNumberFormat="1" applyFont="1" applyBorder="1" applyAlignment="1">
      <alignment vertical="center"/>
    </xf>
    <xf numFmtId="171" fontId="25" fillId="0" borderId="30" xfId="8" applyNumberFormat="1" applyFont="1" applyBorder="1" applyAlignment="1">
      <alignment vertical="center"/>
    </xf>
    <xf numFmtId="171" fontId="25" fillId="0" borderId="49" xfId="8" applyNumberFormat="1" applyFont="1" applyBorder="1" applyAlignment="1">
      <alignment vertical="center"/>
    </xf>
    <xf numFmtId="171" fontId="25" fillId="0" borderId="21" xfId="8" applyNumberFormat="1" applyFont="1" applyBorder="1" applyAlignment="1">
      <alignment vertical="center"/>
    </xf>
    <xf numFmtId="171" fontId="25" fillId="0" borderId="7" xfId="8" applyNumberFormat="1" applyFont="1" applyBorder="1" applyAlignment="1">
      <alignment vertical="center"/>
    </xf>
    <xf numFmtId="171" fontId="25" fillId="0" borderId="9" xfId="8" applyNumberFormat="1" applyFont="1" applyBorder="1" applyAlignment="1">
      <alignment vertical="center"/>
    </xf>
    <xf numFmtId="171" fontId="25" fillId="0" borderId="8" xfId="8" applyNumberFormat="1" applyFont="1" applyBorder="1" applyAlignment="1">
      <alignment vertical="center"/>
    </xf>
    <xf numFmtId="171" fontId="25" fillId="0" borderId="17" xfId="8" applyNumberFormat="1" applyFont="1" applyBorder="1" applyAlignment="1">
      <alignment vertical="center"/>
    </xf>
    <xf numFmtId="171" fontId="25" fillId="0" borderId="35" xfId="8" applyNumberFormat="1" applyFont="1" applyBorder="1" applyAlignment="1">
      <alignment vertical="center"/>
    </xf>
    <xf numFmtId="171" fontId="25" fillId="0" borderId="10" xfId="8" applyNumberFormat="1" applyFont="1" applyBorder="1" applyAlignment="1">
      <alignment vertical="center"/>
    </xf>
    <xf numFmtId="0" fontId="12" fillId="0" borderId="34" xfId="12" applyFont="1" applyFill="1" applyBorder="1" applyAlignment="1">
      <alignment horizontal="left" vertical="center"/>
    </xf>
    <xf numFmtId="0" fontId="12" fillId="0" borderId="36" xfId="12" applyFont="1" applyFill="1" applyBorder="1" applyAlignment="1">
      <alignment horizontal="left" vertical="center"/>
    </xf>
    <xf numFmtId="0" fontId="12" fillId="0" borderId="38" xfId="12" applyFont="1" applyFill="1" applyBorder="1" applyAlignment="1">
      <alignment horizontal="left" vertical="center"/>
    </xf>
    <xf numFmtId="171" fontId="25" fillId="0" borderId="7" xfId="6" applyNumberFormat="1" applyFont="1" applyBorder="1" applyAlignment="1">
      <alignment vertical="center"/>
    </xf>
    <xf numFmtId="171" fontId="25" fillId="0" borderId="17" xfId="6" applyNumberFormat="1" applyFont="1" applyBorder="1" applyAlignment="1">
      <alignment vertical="center"/>
    </xf>
    <xf numFmtId="171" fontId="25" fillId="0" borderId="9" xfId="6" applyNumberFormat="1" applyFont="1" applyBorder="1" applyAlignment="1">
      <alignment vertical="center"/>
    </xf>
    <xf numFmtId="171" fontId="25" fillId="0" borderId="34" xfId="8" applyNumberFormat="1" applyFont="1" applyBorder="1" applyAlignment="1">
      <alignment vertical="center"/>
    </xf>
    <xf numFmtId="171" fontId="25" fillId="0" borderId="67" xfId="8" applyNumberFormat="1" applyFont="1" applyBorder="1" applyAlignment="1">
      <alignment vertical="center"/>
    </xf>
    <xf numFmtId="171" fontId="25" fillId="0" borderId="39" xfId="8" applyNumberFormat="1" applyFont="1" applyBorder="1" applyAlignment="1">
      <alignment vertical="center"/>
    </xf>
    <xf numFmtId="171" fontId="15" fillId="0" borderId="7" xfId="44" applyNumberFormat="1" applyFont="1" applyBorder="1" applyAlignment="1">
      <alignment vertical="center"/>
    </xf>
    <xf numFmtId="171" fontId="15" fillId="0" borderId="9" xfId="44" applyNumberFormat="1" applyFont="1" applyBorder="1" applyAlignment="1">
      <alignment vertical="center"/>
    </xf>
    <xf numFmtId="172" fontId="15" fillId="0" borderId="8" xfId="44" applyNumberFormat="1" applyFont="1" applyBorder="1" applyAlignment="1">
      <alignment vertical="center"/>
    </xf>
    <xf numFmtId="172" fontId="15" fillId="0" borderId="35" xfId="44" applyNumberFormat="1" applyFont="1" applyBorder="1" applyAlignment="1">
      <alignment vertical="center"/>
    </xf>
    <xf numFmtId="172" fontId="15" fillId="0" borderId="10" xfId="44" applyNumberFormat="1" applyFont="1" applyBorder="1" applyAlignment="1">
      <alignment vertical="center"/>
    </xf>
    <xf numFmtId="0" fontId="12" fillId="0" borderId="0" xfId="42" applyFont="1" applyAlignment="1">
      <alignment vertical="center"/>
    </xf>
    <xf numFmtId="0" fontId="27" fillId="0" borderId="0" xfId="42" applyFont="1"/>
    <xf numFmtId="3" fontId="25" fillId="0" borderId="23" xfId="8" applyNumberFormat="1" applyFont="1" applyBorder="1" applyAlignment="1">
      <alignment vertical="center"/>
    </xf>
    <xf numFmtId="3" fontId="25" fillId="0" borderId="27" xfId="8" applyNumberFormat="1" applyFont="1" applyBorder="1" applyAlignment="1">
      <alignment vertical="center"/>
    </xf>
    <xf numFmtId="4" fontId="25" fillId="0" borderId="9" xfId="8" applyNumberFormat="1" applyFont="1" applyBorder="1" applyAlignment="1">
      <alignment vertical="center"/>
    </xf>
    <xf numFmtId="4" fontId="25" fillId="0" borderId="10" xfId="8" applyNumberFormat="1" applyFont="1" applyBorder="1" applyAlignment="1">
      <alignment vertical="center"/>
    </xf>
    <xf numFmtId="0" fontId="12" fillId="0" borderId="7" xfId="12" applyFont="1" applyFill="1" applyBorder="1" applyAlignment="1">
      <alignment vertical="center"/>
    </xf>
    <xf numFmtId="0" fontId="12" fillId="0" borderId="17" xfId="12" applyFont="1" applyFill="1" applyBorder="1" applyAlignment="1">
      <alignment vertical="center"/>
    </xf>
    <xf numFmtId="0" fontId="12" fillId="0" borderId="9" xfId="12" applyFont="1" applyFill="1" applyBorder="1" applyAlignment="1">
      <alignment vertical="center"/>
    </xf>
    <xf numFmtId="171" fontId="26" fillId="0" borderId="67" xfId="8" applyNumberFormat="1" applyFont="1" applyFill="1" applyBorder="1" applyAlignment="1">
      <alignment horizontal="right" vertical="center"/>
    </xf>
    <xf numFmtId="171" fontId="26" fillId="0" borderId="23" xfId="8" applyNumberFormat="1" applyFont="1" applyFill="1" applyBorder="1" applyAlignment="1">
      <alignment horizontal="right" vertical="center"/>
    </xf>
    <xf numFmtId="171" fontId="25" fillId="0" borderId="36" xfId="8" applyNumberFormat="1" applyFont="1" applyFill="1" applyBorder="1" applyAlignment="1">
      <alignment horizontal="right" vertical="center"/>
    </xf>
    <xf numFmtId="171" fontId="25" fillId="0" borderId="17" xfId="8" applyNumberFormat="1" applyFont="1" applyFill="1" applyBorder="1" applyAlignment="1">
      <alignment horizontal="right" vertical="center"/>
    </xf>
    <xf numFmtId="171" fontId="26" fillId="0" borderId="36" xfId="8" applyNumberFormat="1" applyFont="1" applyFill="1" applyBorder="1" applyAlignment="1">
      <alignment horizontal="right" vertical="center"/>
    </xf>
    <xf numFmtId="171" fontId="26" fillId="0" borderId="17" xfId="8" applyNumberFormat="1" applyFont="1" applyFill="1" applyBorder="1" applyAlignment="1">
      <alignment horizontal="right" vertical="center"/>
    </xf>
    <xf numFmtId="171" fontId="26" fillId="0" borderId="38" xfId="8" applyNumberFormat="1" applyFont="1" applyFill="1" applyBorder="1" applyAlignment="1">
      <alignment horizontal="right" vertical="center"/>
    </xf>
    <xf numFmtId="171" fontId="26" fillId="0" borderId="9" xfId="8" applyNumberFormat="1" applyFont="1" applyFill="1" applyBorder="1" applyAlignment="1">
      <alignment horizontal="right" vertical="center"/>
    </xf>
    <xf numFmtId="171" fontId="25" fillId="0" borderId="14" xfId="8" applyNumberFormat="1" applyFont="1" applyBorder="1" applyAlignment="1">
      <alignment vertical="center"/>
    </xf>
    <xf numFmtId="171" fontId="25" fillId="0" borderId="20" xfId="8" applyNumberFormat="1" applyFont="1" applyBorder="1" applyAlignment="1">
      <alignment vertical="center"/>
    </xf>
    <xf numFmtId="172" fontId="25" fillId="0" borderId="51" xfId="8" applyNumberFormat="1" applyFont="1" applyBorder="1" applyAlignment="1">
      <alignment vertical="center"/>
    </xf>
    <xf numFmtId="172" fontId="25" fillId="0" borderId="15" xfId="8" applyNumberFormat="1" applyFont="1" applyBorder="1" applyAlignment="1">
      <alignment vertical="center"/>
    </xf>
    <xf numFmtId="172" fontId="25" fillId="0" borderId="49" xfId="8" applyNumberFormat="1" applyFont="1" applyBorder="1" applyAlignment="1">
      <alignment vertical="center"/>
    </xf>
    <xf numFmtId="172" fontId="25" fillId="0" borderId="21" xfId="8" applyNumberFormat="1" applyFont="1" applyBorder="1" applyAlignment="1">
      <alignment vertical="center"/>
    </xf>
    <xf numFmtId="171" fontId="25" fillId="0" borderId="23" xfId="8" applyNumberFormat="1" applyFont="1" applyBorder="1" applyAlignment="1">
      <alignment vertical="center"/>
    </xf>
    <xf numFmtId="171" fontId="25" fillId="0" borderId="36" xfId="8" applyNumberFormat="1" applyFont="1" applyBorder="1" applyAlignment="1">
      <alignment vertical="center"/>
    </xf>
    <xf numFmtId="171" fontId="25" fillId="0" borderId="22" xfId="8" applyNumberFormat="1" applyFont="1" applyBorder="1" applyAlignment="1">
      <alignment vertical="center"/>
    </xf>
    <xf numFmtId="171" fontId="25" fillId="0" borderId="5" xfId="8" applyNumberFormat="1" applyFont="1" applyBorder="1" applyAlignment="1">
      <alignment vertical="center"/>
    </xf>
    <xf numFmtId="171" fontId="25" fillId="0" borderId="6" xfId="8" applyNumberFormat="1" applyFont="1" applyBorder="1" applyAlignment="1">
      <alignment vertical="center"/>
    </xf>
    <xf numFmtId="171" fontId="18" fillId="0" borderId="23" xfId="1" applyNumberFormat="1" applyFont="1" applyFill="1" applyBorder="1" applyAlignment="1">
      <alignment horizontal="right" vertical="center"/>
    </xf>
    <xf numFmtId="171" fontId="18" fillId="0" borderId="68" xfId="1" applyNumberFormat="1" applyFont="1" applyFill="1" applyBorder="1" applyAlignment="1">
      <alignment horizontal="right" vertical="center"/>
    </xf>
    <xf numFmtId="171" fontId="18" fillId="0" borderId="17" xfId="1" applyNumberFormat="1" applyFont="1" applyFill="1" applyBorder="1" applyAlignment="1">
      <alignment horizontal="right" vertical="center"/>
    </xf>
    <xf numFmtId="171" fontId="18" fillId="0" borderId="71" xfId="1" applyNumberFormat="1" applyFont="1" applyFill="1" applyBorder="1" applyAlignment="1">
      <alignment horizontal="right" vertical="center"/>
    </xf>
    <xf numFmtId="171" fontId="18" fillId="0" borderId="29" xfId="1" applyNumberFormat="1" applyFont="1" applyFill="1" applyBorder="1" applyAlignment="1">
      <alignment horizontal="right" vertical="center"/>
    </xf>
    <xf numFmtId="171" fontId="18" fillId="0" borderId="74" xfId="1" applyNumberFormat="1" applyFont="1" applyFill="1" applyBorder="1" applyAlignment="1">
      <alignment horizontal="right" vertical="center"/>
    </xf>
    <xf numFmtId="171" fontId="14" fillId="0" borderId="23" xfId="1" applyNumberFormat="1" applyFont="1" applyFill="1" applyBorder="1" applyAlignment="1">
      <alignment horizontal="right" vertical="center"/>
    </xf>
    <xf numFmtId="171" fontId="14" fillId="0" borderId="17" xfId="1" applyNumberFormat="1" applyFont="1" applyFill="1" applyBorder="1" applyAlignment="1">
      <alignment horizontal="right" vertical="center"/>
    </xf>
    <xf numFmtId="171" fontId="14" fillId="0" borderId="29" xfId="1" applyNumberFormat="1" applyFont="1" applyFill="1" applyBorder="1" applyAlignment="1">
      <alignment horizontal="right" vertical="center"/>
    </xf>
    <xf numFmtId="0" fontId="15" fillId="0" borderId="9" xfId="0" applyFont="1" applyFill="1" applyBorder="1" applyAlignment="1">
      <alignment horizontal="left" vertical="center" wrapText="1"/>
    </xf>
    <xf numFmtId="171" fontId="18" fillId="0" borderId="7" xfId="1" applyNumberFormat="1" applyFont="1" applyFill="1" applyBorder="1" applyAlignment="1">
      <alignment horizontal="right" vertical="center"/>
    </xf>
    <xf numFmtId="171" fontId="6" fillId="0" borderId="9" xfId="1" applyNumberFormat="1" applyFont="1" applyFill="1" applyBorder="1" applyAlignment="1">
      <alignment horizontal="right" vertical="center"/>
    </xf>
    <xf numFmtId="0" fontId="45" fillId="0" borderId="18" xfId="0" applyFont="1" applyBorder="1" applyAlignment="1">
      <alignment vertical="center"/>
    </xf>
    <xf numFmtId="171" fontId="18" fillId="0" borderId="19" xfId="1" applyNumberFormat="1" applyFont="1" applyBorder="1" applyAlignment="1">
      <alignment horizontal="right" vertical="center"/>
    </xf>
    <xf numFmtId="0" fontId="14" fillId="2" borderId="55" xfId="0" applyFont="1" applyFill="1" applyBorder="1" applyAlignment="1">
      <alignment vertical="center"/>
    </xf>
    <xf numFmtId="0" fontId="14" fillId="2" borderId="16" xfId="0" applyFont="1" applyFill="1" applyBorder="1" applyAlignment="1">
      <alignment horizontal="center" vertical="center"/>
    </xf>
    <xf numFmtId="0" fontId="14" fillId="2" borderId="45" xfId="0" applyFont="1" applyFill="1" applyBorder="1" applyAlignment="1">
      <alignment vertical="center"/>
    </xf>
    <xf numFmtId="171" fontId="14" fillId="2" borderId="40" xfId="1" applyNumberFormat="1" applyFont="1" applyFill="1" applyBorder="1" applyAlignment="1">
      <alignment horizontal="right" vertical="center"/>
    </xf>
    <xf numFmtId="171" fontId="23" fillId="0" borderId="55" xfId="1" applyNumberFormat="1" applyFont="1" applyBorder="1" applyAlignment="1">
      <alignment vertical="center"/>
    </xf>
    <xf numFmtId="171" fontId="23" fillId="0" borderId="56" xfId="1" applyNumberFormat="1" applyFont="1" applyBorder="1" applyAlignment="1">
      <alignment vertical="center"/>
    </xf>
    <xf numFmtId="171" fontId="23" fillId="0" borderId="18" xfId="1" applyNumberFormat="1" applyFont="1" applyBorder="1" applyAlignment="1">
      <alignment vertical="center"/>
    </xf>
    <xf numFmtId="171" fontId="23" fillId="0" borderId="11" xfId="1" applyNumberFormat="1" applyFont="1" applyBorder="1" applyAlignment="1">
      <alignment vertical="center"/>
    </xf>
    <xf numFmtId="171" fontId="23" fillId="0" borderId="45" xfId="1" applyNumberFormat="1" applyFont="1" applyBorder="1" applyAlignment="1">
      <alignment vertical="center"/>
    </xf>
    <xf numFmtId="171" fontId="23" fillId="0" borderId="57" xfId="1" applyNumberFormat="1" applyFont="1" applyBorder="1" applyAlignment="1">
      <alignment vertical="center"/>
    </xf>
    <xf numFmtId="171" fontId="2" fillId="0" borderId="0" xfId="33" applyNumberFormat="1"/>
    <xf numFmtId="171" fontId="25" fillId="0" borderId="23" xfId="1" applyNumberFormat="1" applyFont="1" applyBorder="1" applyAlignment="1">
      <alignment vertical="center"/>
    </xf>
    <xf numFmtId="171" fontId="25" fillId="0" borderId="27" xfId="1" applyNumberFormat="1" applyFont="1" applyBorder="1" applyAlignment="1">
      <alignment vertical="center"/>
    </xf>
    <xf numFmtId="171" fontId="25" fillId="0" borderId="17" xfId="1" applyNumberFormat="1" applyFont="1" applyBorder="1" applyAlignment="1">
      <alignment vertical="center"/>
    </xf>
    <xf numFmtId="171" fontId="25" fillId="0" borderId="35" xfId="1" applyNumberFormat="1" applyFont="1" applyBorder="1" applyAlignment="1">
      <alignment vertical="center"/>
    </xf>
    <xf numFmtId="171" fontId="25" fillId="0" borderId="17" xfId="1" applyNumberFormat="1" applyFont="1" applyFill="1" applyBorder="1" applyAlignment="1">
      <alignment vertical="center"/>
    </xf>
    <xf numFmtId="171" fontId="25" fillId="0" borderId="35" xfId="1" applyNumberFormat="1" applyFont="1" applyFill="1" applyBorder="1" applyAlignment="1">
      <alignment vertical="center"/>
    </xf>
    <xf numFmtId="171" fontId="25" fillId="0" borderId="29" xfId="1" applyNumberFormat="1" applyFont="1" applyBorder="1" applyAlignment="1">
      <alignment vertical="center"/>
    </xf>
    <xf numFmtId="171" fontId="25" fillId="0" borderId="37" xfId="1" applyNumberFormat="1" applyFont="1" applyBorder="1" applyAlignment="1">
      <alignment vertical="center"/>
    </xf>
    <xf numFmtId="0" fontId="13" fillId="0" borderId="0" xfId="38" applyFont="1" applyBorder="1" applyAlignment="1">
      <alignment vertical="center"/>
    </xf>
    <xf numFmtId="0" fontId="47" fillId="0" borderId="0" xfId="38" applyFont="1" applyBorder="1" applyAlignment="1">
      <alignment vertical="center"/>
    </xf>
    <xf numFmtId="0" fontId="48" fillId="0" borderId="0" xfId="33" applyFont="1" applyAlignment="1">
      <alignment vertical="center"/>
    </xf>
    <xf numFmtId="0" fontId="49" fillId="0" borderId="0" xfId="33" applyFont="1" applyAlignment="1">
      <alignment vertical="center"/>
    </xf>
    <xf numFmtId="171" fontId="13" fillId="0" borderId="1" xfId="1" applyNumberFormat="1" applyFont="1" applyBorder="1" applyAlignment="1">
      <alignment vertical="center"/>
    </xf>
    <xf numFmtId="171" fontId="13" fillId="0" borderId="44" xfId="1" applyNumberFormat="1" applyFont="1" applyBorder="1" applyAlignment="1">
      <alignment vertical="center"/>
    </xf>
    <xf numFmtId="171" fontId="13" fillId="0" borderId="2" xfId="1" applyNumberFormat="1" applyFont="1" applyBorder="1" applyAlignment="1">
      <alignment vertical="center"/>
    </xf>
    <xf numFmtId="171" fontId="13" fillId="0" borderId="24" xfId="1" applyNumberFormat="1" applyFont="1" applyBorder="1" applyAlignment="1">
      <alignment vertical="center"/>
    </xf>
    <xf numFmtId="171" fontId="13" fillId="0" borderId="0" xfId="1" applyNumberFormat="1" applyFont="1" applyBorder="1" applyAlignment="1">
      <alignment vertical="center"/>
    </xf>
    <xf numFmtId="171" fontId="13" fillId="0" borderId="42" xfId="1" applyNumberFormat="1" applyFont="1" applyBorder="1" applyAlignment="1">
      <alignment vertical="center"/>
    </xf>
    <xf numFmtId="171" fontId="13" fillId="0" borderId="22" xfId="1" applyNumberFormat="1" applyFont="1" applyBorder="1" applyAlignment="1">
      <alignment vertical="center"/>
    </xf>
    <xf numFmtId="171" fontId="13" fillId="0" borderId="32" xfId="1" applyNumberFormat="1" applyFont="1" applyBorder="1" applyAlignment="1">
      <alignment vertical="center"/>
    </xf>
    <xf numFmtId="171" fontId="13" fillId="0" borderId="43" xfId="1" applyNumberFormat="1" applyFont="1" applyBorder="1" applyAlignment="1">
      <alignment vertical="center"/>
    </xf>
    <xf numFmtId="0" fontId="47" fillId="0" borderId="0" xfId="12" applyFont="1" applyAlignment="1">
      <alignment vertical="center"/>
    </xf>
    <xf numFmtId="172" fontId="25" fillId="0" borderId="26" xfId="8" applyNumberFormat="1" applyFont="1" applyBorder="1" applyAlignment="1">
      <alignment vertical="center"/>
    </xf>
    <xf numFmtId="4" fontId="25" fillId="0" borderId="19" xfId="8" applyNumberFormat="1" applyFont="1" applyBorder="1" applyAlignment="1">
      <alignment vertical="center"/>
    </xf>
    <xf numFmtId="4" fontId="25" fillId="0" borderId="21" xfId="8" applyNumberFormat="1" applyFont="1" applyBorder="1" applyAlignment="1">
      <alignment vertical="center"/>
    </xf>
    <xf numFmtId="4" fontId="26" fillId="0" borderId="4" xfId="8" applyNumberFormat="1" applyFont="1" applyBorder="1" applyAlignment="1">
      <alignment vertical="center"/>
    </xf>
    <xf numFmtId="4" fontId="25" fillId="0" borderId="16" xfId="8" applyNumberFormat="1" applyFont="1" applyBorder="1" applyAlignment="1">
      <alignment vertical="center"/>
    </xf>
    <xf numFmtId="3" fontId="25" fillId="0" borderId="18" xfId="8" applyNumberFormat="1" applyFont="1" applyBorder="1" applyAlignment="1">
      <alignment vertical="center"/>
    </xf>
    <xf numFmtId="3" fontId="25" fillId="0" borderId="20" xfId="8" applyNumberFormat="1" applyFont="1" applyBorder="1" applyAlignment="1">
      <alignment vertical="center"/>
    </xf>
    <xf numFmtId="3" fontId="25" fillId="0" borderId="55" xfId="8" applyNumberFormat="1" applyFont="1" applyBorder="1" applyAlignment="1">
      <alignment vertical="center"/>
    </xf>
    <xf numFmtId="0" fontId="47" fillId="0" borderId="0" xfId="12" applyFont="1"/>
    <xf numFmtId="3" fontId="25" fillId="0" borderId="3" xfId="8" applyNumberFormat="1" applyFont="1" applyBorder="1" applyAlignment="1">
      <alignment vertical="center"/>
    </xf>
    <xf numFmtId="172" fontId="23" fillId="0" borderId="61" xfId="8" applyNumberFormat="1" applyFont="1" applyBorder="1" applyAlignment="1">
      <alignment vertical="center"/>
    </xf>
    <xf numFmtId="172" fontId="23" fillId="0" borderId="63" xfId="8" applyNumberFormat="1" applyFont="1" applyBorder="1" applyAlignment="1">
      <alignment vertical="center"/>
    </xf>
    <xf numFmtId="172" fontId="23" fillId="0" borderId="23" xfId="8" applyNumberFormat="1" applyFont="1" applyBorder="1" applyAlignment="1">
      <alignment vertical="center"/>
    </xf>
    <xf numFmtId="172" fontId="23" fillId="0" borderId="59" xfId="8" applyNumberFormat="1" applyFont="1" applyBorder="1" applyAlignment="1">
      <alignment vertical="center"/>
    </xf>
    <xf numFmtId="172" fontId="23" fillId="0" borderId="64" xfId="8" applyNumberFormat="1" applyFont="1" applyBorder="1" applyAlignment="1">
      <alignment vertical="center"/>
    </xf>
    <xf numFmtId="172" fontId="23" fillId="0" borderId="17" xfId="8" applyNumberFormat="1" applyFont="1" applyBorder="1" applyAlignment="1">
      <alignment vertical="center"/>
    </xf>
    <xf numFmtId="172" fontId="23" fillId="0" borderId="30" xfId="8" applyNumberFormat="1" applyFont="1" applyBorder="1" applyAlignment="1">
      <alignment vertical="center"/>
    </xf>
    <xf numFmtId="172" fontId="23" fillId="0" borderId="48" xfId="8" applyNumberFormat="1" applyFont="1" applyBorder="1" applyAlignment="1">
      <alignment vertical="center"/>
    </xf>
    <xf numFmtId="172" fontId="23" fillId="0" borderId="29" xfId="8" applyNumberFormat="1" applyFont="1" applyBorder="1" applyAlignment="1">
      <alignment vertical="center"/>
    </xf>
    <xf numFmtId="0" fontId="6" fillId="0" borderId="29" xfId="12" applyFont="1" applyBorder="1" applyAlignment="1">
      <alignment vertical="center"/>
    </xf>
    <xf numFmtId="0" fontId="6" fillId="0" borderId="24" xfId="12" applyFont="1" applyFill="1" applyBorder="1" applyAlignment="1">
      <alignment vertical="center"/>
    </xf>
    <xf numFmtId="0" fontId="12" fillId="0" borderId="34" xfId="12" applyFont="1" applyBorder="1" applyAlignment="1">
      <alignment vertical="center"/>
    </xf>
    <xf numFmtId="0" fontId="6" fillId="0" borderId="7" xfId="12" applyFont="1" applyFill="1" applyBorder="1" applyAlignment="1">
      <alignment horizontal="left" vertical="center" indent="2"/>
    </xf>
    <xf numFmtId="0" fontId="6" fillId="0" borderId="17" xfId="12" applyFont="1" applyFill="1" applyBorder="1" applyAlignment="1">
      <alignment horizontal="left" vertical="center" indent="2"/>
    </xf>
    <xf numFmtId="0" fontId="6" fillId="0" borderId="29" xfId="12" applyFont="1" applyFill="1" applyBorder="1" applyAlignment="1">
      <alignment horizontal="left" vertical="center" indent="2"/>
    </xf>
    <xf numFmtId="0" fontId="51" fillId="0" borderId="13" xfId="12" applyFont="1" applyBorder="1" applyAlignment="1">
      <alignment horizontal="left" vertical="center" indent="1"/>
    </xf>
    <xf numFmtId="3" fontId="37" fillId="0" borderId="3" xfId="8" applyNumberFormat="1" applyFont="1" applyBorder="1" applyAlignment="1">
      <alignment vertical="center"/>
    </xf>
    <xf numFmtId="4" fontId="37" fillId="0" borderId="4" xfId="8" applyNumberFormat="1" applyFont="1" applyBorder="1" applyAlignment="1">
      <alignment vertical="center"/>
    </xf>
    <xf numFmtId="0" fontId="51" fillId="0" borderId="38" xfId="12" applyFont="1" applyBorder="1" applyAlignment="1">
      <alignment horizontal="left" vertical="center" indent="1"/>
    </xf>
    <xf numFmtId="3" fontId="37" fillId="0" borderId="45" xfId="8" applyNumberFormat="1" applyFont="1" applyBorder="1" applyAlignment="1">
      <alignment vertical="center"/>
    </xf>
    <xf numFmtId="4" fontId="37" fillId="0" borderId="40" xfId="8" applyNumberFormat="1" applyFont="1" applyBorder="1" applyAlignment="1">
      <alignment vertical="center"/>
    </xf>
    <xf numFmtId="3" fontId="23" fillId="0" borderId="18" xfId="12" applyNumberFormat="1" applyFont="1" applyBorder="1" applyAlignment="1">
      <alignment horizontal="center" vertical="center"/>
    </xf>
    <xf numFmtId="4" fontId="23" fillId="0" borderId="15" xfId="8" applyNumberFormat="1" applyFont="1" applyBorder="1" applyAlignment="1">
      <alignment horizontal="right" vertical="center"/>
    </xf>
    <xf numFmtId="4" fontId="23" fillId="0" borderId="19" xfId="8" applyNumberFormat="1" applyFont="1" applyBorder="1" applyAlignment="1">
      <alignment horizontal="right" vertical="center"/>
    </xf>
    <xf numFmtId="4" fontId="23" fillId="0" borderId="21" xfId="8" applyNumberFormat="1" applyFont="1" applyBorder="1" applyAlignment="1">
      <alignment horizontal="right" vertical="center"/>
    </xf>
    <xf numFmtId="0" fontId="6" fillId="0" borderId="7" xfId="12" applyFont="1" applyBorder="1" applyAlignment="1">
      <alignment horizontal="left" vertical="center" indent="2"/>
    </xf>
    <xf numFmtId="0" fontId="6" fillId="0" borderId="17" xfId="12" applyFont="1" applyBorder="1" applyAlignment="1">
      <alignment horizontal="left" vertical="center" indent="2"/>
    </xf>
    <xf numFmtId="0" fontId="6" fillId="0" borderId="9" xfId="12" applyFont="1" applyBorder="1" applyAlignment="1">
      <alignment horizontal="left" vertical="center" indent="2"/>
    </xf>
    <xf numFmtId="3" fontId="25" fillId="0" borderId="55" xfId="8" applyNumberFormat="1" applyFont="1" applyBorder="1" applyAlignment="1">
      <alignment horizontal="right" vertical="center"/>
    </xf>
    <xf numFmtId="3" fontId="25" fillId="0" borderId="18" xfId="8" applyNumberFormat="1" applyFont="1" applyBorder="1" applyAlignment="1">
      <alignment horizontal="right" vertical="center"/>
    </xf>
    <xf numFmtId="3" fontId="25" fillId="0" borderId="45" xfId="8" applyNumberFormat="1" applyFont="1" applyBorder="1" applyAlignment="1">
      <alignment horizontal="right" vertical="center"/>
    </xf>
    <xf numFmtId="4" fontId="25" fillId="0" borderId="16" xfId="8" applyNumberFormat="1" applyFont="1" applyBorder="1" applyAlignment="1">
      <alignment horizontal="right" vertical="center"/>
    </xf>
    <xf numFmtId="4" fontId="25" fillId="0" borderId="19" xfId="8" applyNumberFormat="1" applyFont="1" applyBorder="1" applyAlignment="1">
      <alignment horizontal="right" vertical="center"/>
    </xf>
    <xf numFmtId="4" fontId="25" fillId="0" borderId="40" xfId="8" applyNumberFormat="1" applyFont="1" applyBorder="1" applyAlignment="1">
      <alignment horizontal="right" vertical="center"/>
    </xf>
    <xf numFmtId="0" fontId="6" fillId="0" borderId="29" xfId="12" applyFont="1" applyBorder="1" applyAlignment="1">
      <alignment horizontal="left" vertical="center" indent="2"/>
    </xf>
    <xf numFmtId="3" fontId="23" fillId="0" borderId="14" xfId="12" applyNumberFormat="1" applyFont="1" applyBorder="1" applyAlignment="1">
      <alignment horizontal="right" vertical="center"/>
    </xf>
    <xf numFmtId="3" fontId="23" fillId="0" borderId="20" xfId="12" applyNumberFormat="1" applyFont="1" applyBorder="1" applyAlignment="1">
      <alignment horizontal="right" vertical="center"/>
    </xf>
    <xf numFmtId="4" fontId="23" fillId="0" borderId="15" xfId="12" applyNumberFormat="1" applyFont="1" applyBorder="1" applyAlignment="1">
      <alignment horizontal="right" vertical="center"/>
    </xf>
    <xf numFmtId="4" fontId="23" fillId="0" borderId="21" xfId="12" applyNumberFormat="1" applyFont="1" applyBorder="1" applyAlignment="1">
      <alignment horizontal="right" vertical="center"/>
    </xf>
    <xf numFmtId="4" fontId="23" fillId="0" borderId="16" xfId="8" applyNumberFormat="1" applyFont="1" applyBorder="1" applyAlignment="1">
      <alignment horizontal="right" vertical="center"/>
    </xf>
    <xf numFmtId="3" fontId="25" fillId="0" borderId="16" xfId="12" applyNumberFormat="1" applyFont="1" applyBorder="1" applyAlignment="1">
      <alignment vertical="center"/>
    </xf>
    <xf numFmtId="3" fontId="25" fillId="0" borderId="19" xfId="12" applyNumberFormat="1" applyFont="1" applyBorder="1" applyAlignment="1">
      <alignment vertical="center"/>
    </xf>
    <xf numFmtId="3" fontId="25" fillId="0" borderId="40" xfId="12" applyNumberFormat="1" applyFont="1" applyBorder="1" applyAlignment="1">
      <alignment vertical="center"/>
    </xf>
    <xf numFmtId="3" fontId="23" fillId="0" borderId="55" xfId="8" applyNumberFormat="1" applyFont="1" applyBorder="1" applyAlignment="1">
      <alignment horizontal="right" vertical="center"/>
    </xf>
    <xf numFmtId="3" fontId="23" fillId="0" borderId="14" xfId="8" applyNumberFormat="1" applyFont="1" applyBorder="1" applyAlignment="1">
      <alignment horizontal="right" vertical="center"/>
    </xf>
    <xf numFmtId="0" fontId="0" fillId="0" borderId="0" xfId="0" applyAlignment="1">
      <alignment horizontal="right"/>
    </xf>
    <xf numFmtId="3" fontId="23" fillId="0" borderId="34" xfId="8" applyNumberFormat="1" applyFont="1" applyBorder="1" applyAlignment="1">
      <alignment horizontal="right" vertical="center"/>
    </xf>
    <xf numFmtId="3" fontId="23" fillId="0" borderId="60" xfId="8" applyNumberFormat="1" applyFont="1" applyBorder="1" applyAlignment="1">
      <alignment horizontal="right" vertical="center"/>
    </xf>
    <xf numFmtId="3" fontId="23" fillId="0" borderId="18" xfId="8" applyNumberFormat="1" applyFont="1" applyBorder="1" applyAlignment="1">
      <alignment horizontal="right" vertical="center"/>
    </xf>
    <xf numFmtId="3" fontId="23" fillId="0" borderId="45" xfId="8" applyNumberFormat="1" applyFont="1" applyBorder="1" applyAlignment="1">
      <alignment horizontal="right" vertical="center"/>
    </xf>
    <xf numFmtId="3" fontId="23" fillId="0" borderId="20" xfId="8" applyNumberFormat="1" applyFont="1" applyBorder="1" applyAlignment="1">
      <alignment horizontal="right" vertical="center"/>
    </xf>
    <xf numFmtId="0" fontId="47" fillId="0" borderId="0" xfId="42" applyFont="1"/>
    <xf numFmtId="171" fontId="25" fillId="0" borderId="71" xfId="8" applyNumberFormat="1" applyFont="1" applyBorder="1" applyAlignment="1">
      <alignment vertical="center"/>
    </xf>
    <xf numFmtId="171" fontId="25" fillId="0" borderId="68" xfId="8" applyNumberFormat="1" applyFont="1" applyBorder="1" applyAlignment="1">
      <alignment vertical="center"/>
    </xf>
    <xf numFmtId="171" fontId="25" fillId="0" borderId="69" xfId="8" applyNumberFormat="1" applyFont="1" applyBorder="1" applyAlignment="1">
      <alignment vertical="center"/>
    </xf>
    <xf numFmtId="171" fontId="25" fillId="0" borderId="55" xfId="8" applyNumberFormat="1" applyFont="1" applyBorder="1" applyAlignment="1">
      <alignment vertical="center"/>
    </xf>
    <xf numFmtId="171" fontId="25" fillId="0" borderId="18" xfId="8" applyNumberFormat="1" applyFont="1" applyBorder="1" applyAlignment="1">
      <alignment vertical="center"/>
    </xf>
    <xf numFmtId="171" fontId="25" fillId="0" borderId="45" xfId="8" applyNumberFormat="1" applyFont="1" applyBorder="1" applyAlignment="1">
      <alignment vertical="center"/>
    </xf>
    <xf numFmtId="171" fontId="25" fillId="0" borderId="38" xfId="8" applyNumberFormat="1" applyFont="1" applyBorder="1" applyAlignment="1">
      <alignment vertical="center"/>
    </xf>
    <xf numFmtId="171" fontId="25" fillId="0" borderId="17" xfId="8" applyNumberFormat="1" applyFont="1" applyBorder="1" applyAlignment="1">
      <alignment horizontal="center" vertical="center"/>
    </xf>
    <xf numFmtId="171" fontId="25" fillId="0" borderId="9" xfId="8" applyNumberFormat="1" applyFont="1" applyBorder="1" applyAlignment="1">
      <alignment horizontal="center" vertical="center"/>
    </xf>
    <xf numFmtId="0" fontId="6" fillId="0" borderId="0" xfId="12" applyAlignment="1"/>
    <xf numFmtId="0" fontId="52" fillId="0" borderId="0" xfId="12" applyFont="1" applyAlignment="1">
      <alignment horizontal="left" vertical="center" wrapText="1"/>
    </xf>
    <xf numFmtId="172" fontId="25" fillId="0" borderId="7" xfId="8" applyNumberFormat="1" applyFont="1" applyBorder="1" applyAlignment="1">
      <alignment vertical="center"/>
    </xf>
    <xf numFmtId="172" fontId="25" fillId="0" borderId="8" xfId="8" applyNumberFormat="1" applyFont="1" applyBorder="1" applyAlignment="1">
      <alignment vertical="center"/>
    </xf>
    <xf numFmtId="172" fontId="25" fillId="0" borderId="9" xfId="8" applyNumberFormat="1" applyFont="1" applyBorder="1" applyAlignment="1">
      <alignment vertical="center"/>
    </xf>
    <xf numFmtId="172" fontId="25" fillId="0" borderId="10" xfId="8" applyNumberFormat="1" applyFont="1" applyBorder="1" applyAlignment="1">
      <alignment vertical="center"/>
    </xf>
    <xf numFmtId="0" fontId="6" fillId="0" borderId="0" xfId="12" applyFont="1" applyAlignment="1"/>
    <xf numFmtId="0" fontId="6" fillId="0" borderId="11" xfId="0" applyFont="1" applyFill="1" applyBorder="1" applyAlignment="1">
      <alignment horizontal="justify"/>
    </xf>
    <xf numFmtId="3" fontId="6" fillId="0" borderId="11" xfId="0" applyNumberFormat="1" applyFont="1" applyFill="1" applyBorder="1" applyAlignment="1">
      <alignment horizontal="right"/>
    </xf>
    <xf numFmtId="0" fontId="13" fillId="0" borderId="0" xfId="12" applyFont="1" applyAlignment="1"/>
    <xf numFmtId="0" fontId="47" fillId="0" borderId="0" xfId="12" applyFont="1" applyAlignment="1"/>
    <xf numFmtId="1" fontId="15" fillId="0" borderId="17" xfId="0" applyNumberFormat="1" applyFont="1" applyBorder="1" applyAlignment="1">
      <alignment horizontal="center"/>
    </xf>
    <xf numFmtId="1" fontId="15" fillId="0" borderId="9" xfId="0" applyNumberFormat="1" applyFont="1" applyBorder="1" applyAlignment="1">
      <alignment horizontal="center"/>
    </xf>
    <xf numFmtId="171" fontId="15" fillId="0" borderId="8" xfId="8" applyNumberFormat="1" applyFont="1" applyBorder="1" applyAlignment="1">
      <alignment vertical="center"/>
    </xf>
    <xf numFmtId="171" fontId="15" fillId="0" borderId="35" xfId="8" applyNumberFormat="1" applyFont="1" applyBorder="1" applyAlignment="1">
      <alignment vertical="center"/>
    </xf>
    <xf numFmtId="171" fontId="15" fillId="0" borderId="10" xfId="8" applyNumberFormat="1" applyFont="1" applyBorder="1" applyAlignment="1">
      <alignment vertical="center"/>
    </xf>
    <xf numFmtId="0" fontId="6" fillId="0" borderId="11" xfId="37" applyBorder="1" applyAlignment="1">
      <alignment vertical="center"/>
    </xf>
    <xf numFmtId="171" fontId="25" fillId="0" borderId="11" xfId="1" applyNumberFormat="1" applyFont="1" applyBorder="1" applyAlignment="1">
      <alignment horizontal="center" vertical="center"/>
    </xf>
    <xf numFmtId="0" fontId="12" fillId="2" borderId="11" xfId="38" applyFont="1" applyFill="1" applyBorder="1" applyAlignment="1">
      <alignment vertical="center"/>
    </xf>
    <xf numFmtId="171" fontId="12" fillId="2" borderId="11" xfId="1" applyNumberFormat="1" applyFont="1" applyFill="1" applyBorder="1" applyAlignment="1">
      <alignment horizontal="center" vertical="center"/>
    </xf>
    <xf numFmtId="0" fontId="9" fillId="2" borderId="11" xfId="37" applyFont="1" applyFill="1" applyBorder="1" applyAlignment="1">
      <alignment horizontal="center" vertical="center"/>
    </xf>
    <xf numFmtId="0" fontId="12" fillId="0" borderId="11" xfId="12" applyFont="1" applyBorder="1" applyAlignment="1">
      <alignment horizontal="center"/>
    </xf>
    <xf numFmtId="171" fontId="15" fillId="0" borderId="7" xfId="6" applyNumberFormat="1" applyFont="1" applyFill="1" applyBorder="1" applyAlignment="1">
      <alignment vertical="center"/>
    </xf>
    <xf numFmtId="170" fontId="15" fillId="0" borderId="7" xfId="6" applyNumberFormat="1" applyFont="1" applyFill="1" applyBorder="1" applyAlignment="1">
      <alignment vertical="center"/>
    </xf>
    <xf numFmtId="171" fontId="15" fillId="0" borderId="17" xfId="6" applyNumberFormat="1" applyFont="1" applyFill="1" applyBorder="1" applyAlignment="1">
      <alignment vertical="center"/>
    </xf>
    <xf numFmtId="170" fontId="15" fillId="0" borderId="17" xfId="6" applyNumberFormat="1" applyFont="1" applyFill="1" applyBorder="1" applyAlignment="1">
      <alignment vertical="center"/>
    </xf>
    <xf numFmtId="171" fontId="15" fillId="0" borderId="9" xfId="6" applyNumberFormat="1" applyFont="1" applyFill="1" applyBorder="1" applyAlignment="1">
      <alignment vertical="center"/>
    </xf>
    <xf numFmtId="170" fontId="15" fillId="0" borderId="9" xfId="6" applyNumberFormat="1" applyFont="1" applyFill="1" applyBorder="1" applyAlignment="1">
      <alignment vertical="center"/>
    </xf>
    <xf numFmtId="0" fontId="12" fillId="0" borderId="7" xfId="12" applyFont="1" applyFill="1" applyBorder="1" applyAlignment="1">
      <alignment horizontal="justify" vertical="center"/>
    </xf>
    <xf numFmtId="171" fontId="25" fillId="0" borderId="7" xfId="8" applyNumberFormat="1" applyFont="1" applyFill="1" applyBorder="1" applyAlignment="1">
      <alignment vertical="center"/>
    </xf>
    <xf numFmtId="171" fontId="25" fillId="0" borderId="23" xfId="8" applyNumberFormat="1" applyFont="1" applyFill="1" applyBorder="1" applyAlignment="1">
      <alignment vertical="center"/>
    </xf>
    <xf numFmtId="171" fontId="25" fillId="0" borderId="22" xfId="8" applyNumberFormat="1" applyFont="1" applyFill="1" applyBorder="1" applyAlignment="1">
      <alignment vertical="center"/>
    </xf>
    <xf numFmtId="0" fontId="12" fillId="0" borderId="55" xfId="12" applyFont="1" applyFill="1" applyBorder="1" applyAlignment="1">
      <alignment horizontal="center" vertical="center"/>
    </xf>
    <xf numFmtId="0" fontId="12" fillId="0" borderId="18" xfId="12" applyFont="1" applyFill="1" applyBorder="1" applyAlignment="1">
      <alignment horizontal="center" vertical="center"/>
    </xf>
    <xf numFmtId="0" fontId="12" fillId="0" borderId="45" xfId="12" applyFont="1" applyFill="1" applyBorder="1" applyAlignment="1">
      <alignment horizontal="center" vertical="center"/>
    </xf>
    <xf numFmtId="171" fontId="25" fillId="0" borderId="57" xfId="8" applyNumberFormat="1" applyFont="1" applyBorder="1" applyAlignment="1">
      <alignment vertical="center"/>
    </xf>
    <xf numFmtId="171" fontId="25" fillId="0" borderId="40" xfId="8" applyNumberFormat="1" applyFont="1" applyBorder="1" applyAlignment="1">
      <alignment vertical="center"/>
    </xf>
    <xf numFmtId="3" fontId="15" fillId="0" borderId="17" xfId="0" applyNumberFormat="1" applyFont="1" applyFill="1" applyBorder="1" applyAlignment="1">
      <alignment horizontal="center"/>
    </xf>
    <xf numFmtId="3" fontId="15" fillId="0" borderId="22" xfId="0" applyNumberFormat="1" applyFont="1" applyFill="1" applyBorder="1" applyAlignment="1">
      <alignment horizontal="center"/>
    </xf>
    <xf numFmtId="175" fontId="25" fillId="0" borderId="21" xfId="2" applyNumberFormat="1" applyFont="1" applyBorder="1" applyAlignment="1">
      <alignment horizontal="center" vertical="center" wrapText="1"/>
    </xf>
    <xf numFmtId="175" fontId="25" fillId="0" borderId="15" xfId="2" applyNumberFormat="1" applyFont="1" applyBorder="1" applyAlignment="1">
      <alignment horizontal="center" vertical="center" wrapText="1"/>
    </xf>
    <xf numFmtId="175" fontId="25" fillId="0" borderId="19" xfId="2" applyNumberFormat="1" applyFont="1" applyBorder="1" applyAlignment="1">
      <alignment horizontal="center" vertical="center" wrapText="1"/>
    </xf>
    <xf numFmtId="175" fontId="25" fillId="0" borderId="26" xfId="2" applyNumberFormat="1" applyFont="1" applyBorder="1" applyAlignment="1">
      <alignment horizontal="center" vertical="center" wrapText="1"/>
    </xf>
    <xf numFmtId="0" fontId="15" fillId="0" borderId="23" xfId="37" applyFont="1" applyBorder="1" applyAlignment="1">
      <alignment horizontal="left" vertical="center"/>
    </xf>
    <xf numFmtId="0" fontId="15" fillId="0" borderId="17" xfId="37" applyFont="1" applyBorder="1" applyAlignment="1">
      <alignment horizontal="left" vertical="center"/>
    </xf>
    <xf numFmtId="0" fontId="15" fillId="0" borderId="17" xfId="37" applyFont="1" applyFill="1" applyBorder="1" applyAlignment="1">
      <alignment horizontal="left" vertical="center"/>
    </xf>
    <xf numFmtId="0" fontId="15" fillId="0" borderId="29" xfId="37" applyFont="1" applyBorder="1" applyAlignment="1">
      <alignment horizontal="left" vertical="center"/>
    </xf>
    <xf numFmtId="0" fontId="15" fillId="0" borderId="7" xfId="38" applyFont="1" applyBorder="1" applyAlignment="1">
      <alignment horizontal="left" vertical="center" wrapText="1" indent="2"/>
    </xf>
    <xf numFmtId="0" fontId="15" fillId="0" borderId="9" xfId="38" applyFont="1" applyBorder="1" applyAlignment="1">
      <alignment horizontal="left" vertical="center" wrapText="1" indent="2"/>
    </xf>
    <xf numFmtId="0" fontId="15" fillId="0" borderId="16" xfId="38" applyFont="1" applyBorder="1" applyAlignment="1">
      <alignment horizontal="left" vertical="center" wrapText="1" indent="2"/>
    </xf>
    <xf numFmtId="0" fontId="15" fillId="0" borderId="40" xfId="38" applyFont="1" applyBorder="1" applyAlignment="1">
      <alignment horizontal="left" vertical="center" wrapText="1" indent="2"/>
    </xf>
    <xf numFmtId="0" fontId="15" fillId="0" borderId="41" xfId="38" applyFont="1" applyBorder="1" applyAlignment="1">
      <alignment horizontal="left" vertical="center" wrapText="1" indent="2"/>
    </xf>
    <xf numFmtId="176" fontId="26" fillId="2" borderId="32" xfId="2" applyNumberFormat="1" applyFont="1" applyFill="1" applyBorder="1" applyAlignment="1">
      <alignment horizontal="center" vertical="center"/>
    </xf>
    <xf numFmtId="176" fontId="26" fillId="2" borderId="22" xfId="2" applyNumberFormat="1" applyFont="1" applyFill="1" applyBorder="1" applyAlignment="1">
      <alignment horizontal="center" vertical="center"/>
    </xf>
    <xf numFmtId="176" fontId="26" fillId="2" borderId="43" xfId="2" applyNumberFormat="1" applyFont="1" applyFill="1" applyBorder="1" applyAlignment="1">
      <alignment horizontal="center" vertical="center"/>
    </xf>
    <xf numFmtId="168" fontId="15" fillId="0" borderId="1" xfId="3" applyNumberFormat="1" applyFont="1" applyBorder="1" applyAlignment="1">
      <alignment vertical="center"/>
    </xf>
    <xf numFmtId="168" fontId="15" fillId="0" borderId="24" xfId="3" applyNumberFormat="1" applyFont="1" applyBorder="1" applyAlignment="1">
      <alignment vertical="center"/>
    </xf>
    <xf numFmtId="175" fontId="25" fillId="0" borderId="21" xfId="2" applyNumberFormat="1" applyFont="1" applyBorder="1" applyAlignment="1">
      <alignment horizontal="center" vertical="center"/>
    </xf>
    <xf numFmtId="175" fontId="25" fillId="0" borderId="26" xfId="2" applyNumberFormat="1" applyFont="1" applyBorder="1" applyAlignment="1">
      <alignment horizontal="center" vertical="center"/>
    </xf>
    <xf numFmtId="175" fontId="12" fillId="0" borderId="19" xfId="2" applyNumberFormat="1" applyFont="1" applyBorder="1" applyAlignment="1">
      <alignment horizontal="center" vertical="center"/>
    </xf>
    <xf numFmtId="177" fontId="12" fillId="0" borderId="40" xfId="2" applyNumberFormat="1" applyFont="1" applyBorder="1" applyAlignment="1">
      <alignment horizontal="center" vertical="center"/>
    </xf>
    <xf numFmtId="175" fontId="25" fillId="0" borderId="47" xfId="2" applyNumberFormat="1" applyFont="1" applyBorder="1" applyAlignment="1">
      <alignment horizontal="center"/>
    </xf>
    <xf numFmtId="175" fontId="25" fillId="0" borderId="26" xfId="2" applyNumberFormat="1" applyFont="1" applyBorder="1" applyAlignment="1">
      <alignment horizontal="center"/>
    </xf>
    <xf numFmtId="175" fontId="12" fillId="0" borderId="19" xfId="2" applyNumberFormat="1" applyFont="1" applyBorder="1" applyAlignment="1">
      <alignment horizontal="center"/>
    </xf>
    <xf numFmtId="177" fontId="12" fillId="0" borderId="40" xfId="2" applyNumberFormat="1" applyFont="1" applyBorder="1" applyAlignment="1">
      <alignment horizontal="center"/>
    </xf>
    <xf numFmtId="177" fontId="12" fillId="5" borderId="40" xfId="2" applyNumberFormat="1" applyFont="1" applyFill="1" applyBorder="1" applyAlignment="1">
      <alignment horizontal="center"/>
    </xf>
    <xf numFmtId="168" fontId="15" fillId="0" borderId="24" xfId="3" applyNumberFormat="1" applyFont="1" applyBorder="1"/>
    <xf numFmtId="175" fontId="12" fillId="0" borderId="40" xfId="2" applyNumberFormat="1" applyFont="1" applyBorder="1" applyAlignment="1">
      <alignment horizontal="center"/>
    </xf>
    <xf numFmtId="175" fontId="25" fillId="0" borderId="21" xfId="2" applyNumberFormat="1" applyFont="1" applyBorder="1" applyAlignment="1">
      <alignment horizontal="center"/>
    </xf>
    <xf numFmtId="0" fontId="15" fillId="0" borderId="7" xfId="12" applyFont="1" applyBorder="1" applyAlignment="1">
      <alignment horizontal="left" vertical="center" indent="1"/>
    </xf>
    <xf numFmtId="175" fontId="23" fillId="0" borderId="16" xfId="2" applyNumberFormat="1" applyFont="1" applyBorder="1" applyAlignment="1">
      <alignment horizontal="center" vertical="center"/>
    </xf>
    <xf numFmtId="175" fontId="23" fillId="0" borderId="19" xfId="2" applyNumberFormat="1" applyFont="1" applyBorder="1" applyAlignment="1">
      <alignment horizontal="center" vertical="center"/>
    </xf>
    <xf numFmtId="175" fontId="23" fillId="0" borderId="40" xfId="2" applyNumberFormat="1" applyFont="1" applyBorder="1" applyAlignment="1">
      <alignment horizontal="center" vertical="center"/>
    </xf>
    <xf numFmtId="175" fontId="23" fillId="0" borderId="16" xfId="12" applyNumberFormat="1" applyFont="1" applyBorder="1" applyAlignment="1">
      <alignment horizontal="center" vertical="center" wrapText="1"/>
    </xf>
    <xf numFmtId="175" fontId="23" fillId="0" borderId="19" xfId="12" applyNumberFormat="1" applyFont="1" applyBorder="1" applyAlignment="1">
      <alignment horizontal="center" vertical="center" wrapText="1"/>
    </xf>
    <xf numFmtId="175" fontId="23" fillId="0" borderId="21" xfId="12" applyNumberFormat="1" applyFont="1" applyBorder="1" applyAlignment="1">
      <alignment horizontal="center" vertical="center" wrapText="1"/>
    </xf>
    <xf numFmtId="176" fontId="6" fillId="0" borderId="17" xfId="2" applyNumberFormat="1" applyFont="1" applyBorder="1" applyAlignment="1">
      <alignment horizontal="center"/>
    </xf>
    <xf numFmtId="176" fontId="6" fillId="0" borderId="9" xfId="2" applyNumberFormat="1" applyFont="1" applyBorder="1" applyAlignment="1">
      <alignment horizontal="center"/>
    </xf>
    <xf numFmtId="0" fontId="12" fillId="5" borderId="9" xfId="12" applyFont="1" applyFill="1" applyBorder="1" applyAlignment="1">
      <alignment horizontal="left" vertical="center"/>
    </xf>
    <xf numFmtId="175" fontId="25" fillId="0" borderId="7" xfId="12" applyNumberFormat="1" applyFont="1" applyBorder="1" applyAlignment="1">
      <alignment horizontal="right" vertical="center" indent="2"/>
    </xf>
    <xf numFmtId="175" fontId="25" fillId="0" borderId="8" xfId="12" applyNumberFormat="1" applyFont="1" applyBorder="1" applyAlignment="1">
      <alignment horizontal="right" vertical="center" indent="2"/>
    </xf>
    <xf numFmtId="175" fontId="25" fillId="0" borderId="17" xfId="12" applyNumberFormat="1" applyFont="1" applyBorder="1" applyAlignment="1">
      <alignment horizontal="right" vertical="center" indent="2"/>
    </xf>
    <xf numFmtId="175" fontId="25" fillId="0" borderId="35" xfId="12" applyNumberFormat="1" applyFont="1" applyBorder="1" applyAlignment="1">
      <alignment horizontal="right" vertical="center" indent="2"/>
    </xf>
    <xf numFmtId="175" fontId="25" fillId="0" borderId="9" xfId="12" applyNumberFormat="1" applyFont="1" applyBorder="1" applyAlignment="1">
      <alignment horizontal="right" vertical="center" indent="2"/>
    </xf>
    <xf numFmtId="175" fontId="25" fillId="0" borderId="10" xfId="12" applyNumberFormat="1" applyFont="1" applyBorder="1" applyAlignment="1">
      <alignment horizontal="right" vertical="center" indent="2"/>
    </xf>
    <xf numFmtId="177" fontId="25" fillId="0" borderId="7" xfId="45" applyNumberFormat="1" applyFont="1" applyBorder="1" applyAlignment="1">
      <alignment horizontal="center" vertical="center"/>
    </xf>
    <xf numFmtId="177" fontId="25" fillId="0" borderId="9" xfId="45" applyNumberFormat="1" applyFont="1" applyBorder="1" applyAlignment="1">
      <alignment horizontal="center" vertical="center"/>
    </xf>
    <xf numFmtId="175" fontId="25" fillId="0" borderId="19" xfId="27" applyNumberFormat="1" applyFont="1" applyBorder="1" applyAlignment="1">
      <alignment horizontal="center" vertical="center"/>
    </xf>
    <xf numFmtId="175" fontId="25" fillId="0" borderId="40" xfId="27" applyNumberFormat="1" applyFont="1" applyBorder="1" applyAlignment="1">
      <alignment horizontal="center" vertical="center"/>
    </xf>
    <xf numFmtId="175" fontId="25" fillId="0" borderId="72" xfId="27" applyNumberFormat="1" applyFont="1" applyBorder="1" applyAlignment="1">
      <alignment horizontal="center" vertical="center"/>
    </xf>
    <xf numFmtId="175" fontId="25" fillId="0" borderId="64" xfId="27" applyNumberFormat="1" applyFont="1" applyBorder="1" applyAlignment="1">
      <alignment horizontal="center" vertical="center"/>
    </xf>
    <xf numFmtId="175" fontId="25" fillId="0" borderId="73" xfId="27" applyNumberFormat="1" applyFont="1" applyBorder="1" applyAlignment="1">
      <alignment horizontal="center" vertical="center"/>
    </xf>
    <xf numFmtId="178" fontId="23" fillId="0" borderId="11" xfId="0" applyNumberFormat="1" applyFont="1" applyBorder="1" applyAlignment="1">
      <alignment horizontal="center" vertical="center" wrapText="1"/>
    </xf>
    <xf numFmtId="178" fontId="23" fillId="3" borderId="11" xfId="0" applyNumberFormat="1" applyFont="1" applyFill="1" applyBorder="1" applyAlignment="1">
      <alignment horizontal="center" vertical="center" wrapText="1"/>
    </xf>
    <xf numFmtId="178" fontId="32" fillId="0" borderId="11" xfId="0" applyNumberFormat="1" applyFont="1" applyFill="1" applyBorder="1" applyAlignment="1">
      <alignment horizontal="center" vertical="center" wrapText="1"/>
    </xf>
    <xf numFmtId="0" fontId="23" fillId="5" borderId="11" xfId="0" applyFont="1" applyFill="1" applyBorder="1" applyAlignment="1">
      <alignment vertical="center" wrapText="1"/>
    </xf>
    <xf numFmtId="0" fontId="32" fillId="0" borderId="11" xfId="0" applyFont="1" applyBorder="1" applyAlignment="1">
      <alignment vertical="center" wrapText="1"/>
    </xf>
    <xf numFmtId="0" fontId="6" fillId="5" borderId="0" xfId="39" applyFill="1"/>
    <xf numFmtId="171" fontId="15" fillId="0" borderId="17" xfId="1" applyNumberFormat="1" applyFont="1" applyFill="1" applyBorder="1" applyAlignment="1">
      <alignment vertical="center"/>
    </xf>
    <xf numFmtId="168" fontId="53" fillId="0" borderId="24" xfId="3" applyNumberFormat="1" applyFont="1" applyBorder="1" applyAlignment="1">
      <alignment vertical="center"/>
    </xf>
    <xf numFmtId="0" fontId="54" fillId="0" borderId="17" xfId="3" applyFont="1" applyBorder="1" applyAlignment="1">
      <alignment horizontal="right" vertical="center"/>
    </xf>
    <xf numFmtId="168" fontId="15" fillId="0" borderId="1" xfId="3" applyNumberFormat="1" applyFont="1" applyBorder="1"/>
    <xf numFmtId="0" fontId="12" fillId="5" borderId="17" xfId="3" applyFont="1" applyFill="1" applyBorder="1" applyAlignment="1">
      <alignment horizontal="right" vertical="center"/>
    </xf>
    <xf numFmtId="0" fontId="12" fillId="5" borderId="18" xfId="12" applyFont="1" applyFill="1" applyBorder="1" applyAlignment="1">
      <alignment horizontal="justify" vertical="center"/>
    </xf>
    <xf numFmtId="0" fontId="12" fillId="5" borderId="29" xfId="12" applyFont="1" applyFill="1" applyBorder="1" applyAlignment="1">
      <alignment horizontal="justify" vertical="center"/>
    </xf>
    <xf numFmtId="0" fontId="12" fillId="5" borderId="17" xfId="12" applyFont="1" applyFill="1" applyBorder="1" applyAlignment="1">
      <alignment horizontal="left" vertical="center"/>
    </xf>
    <xf numFmtId="0" fontId="47" fillId="5" borderId="0" xfId="12" applyFont="1" applyFill="1"/>
    <xf numFmtId="0" fontId="12" fillId="5" borderId="45" xfId="12" applyFont="1" applyFill="1" applyBorder="1" applyAlignment="1">
      <alignment horizontal="justify" vertical="center"/>
    </xf>
    <xf numFmtId="0" fontId="6" fillId="5" borderId="11" xfId="0" applyFont="1" applyFill="1" applyBorder="1" applyAlignment="1">
      <alignment horizontal="justify"/>
    </xf>
    <xf numFmtId="0" fontId="12" fillId="5" borderId="17" xfId="42" applyFont="1" applyFill="1" applyBorder="1" applyAlignment="1">
      <alignment horizontal="justify" vertical="center"/>
    </xf>
    <xf numFmtId="0" fontId="12" fillId="5" borderId="17" xfId="12" applyFont="1" applyFill="1" applyBorder="1" applyAlignment="1">
      <alignment horizontal="justify" vertical="center"/>
    </xf>
    <xf numFmtId="3" fontId="12" fillId="5" borderId="11" xfId="0" applyNumberFormat="1" applyFont="1" applyFill="1" applyBorder="1" applyAlignment="1">
      <alignment horizontal="left"/>
    </xf>
    <xf numFmtId="0" fontId="14" fillId="5" borderId="76" xfId="3" applyFont="1" applyFill="1" applyBorder="1" applyAlignment="1">
      <alignment horizontal="right" vertical="center"/>
    </xf>
    <xf numFmtId="0" fontId="12" fillId="5" borderId="7" xfId="42" applyFont="1" applyFill="1" applyBorder="1" applyAlignment="1">
      <alignment horizontal="justify" vertical="center"/>
    </xf>
    <xf numFmtId="168" fontId="53" fillId="0" borderId="24" xfId="3" applyNumberFormat="1" applyFont="1" applyBorder="1" applyAlignment="1">
      <alignment vertical="center"/>
    </xf>
    <xf numFmtId="0" fontId="12" fillId="5" borderId="9" xfId="42" applyFont="1" applyFill="1" applyBorder="1" applyAlignment="1">
      <alignment horizontal="justify" vertical="center"/>
    </xf>
    <xf numFmtId="0" fontId="12" fillId="5" borderId="17" xfId="42" applyFont="1" applyFill="1" applyBorder="1" applyAlignment="1">
      <alignment horizontal="left" vertical="center"/>
    </xf>
    <xf numFmtId="0" fontId="12" fillId="5" borderId="55" xfId="12" applyFont="1" applyFill="1" applyBorder="1" applyAlignment="1">
      <alignment horizontal="justify" vertical="center"/>
    </xf>
    <xf numFmtId="0" fontId="12" fillId="5" borderId="23" xfId="12" applyFont="1" applyFill="1" applyBorder="1" applyAlignment="1">
      <alignment horizontal="left" vertical="center"/>
    </xf>
    <xf numFmtId="168" fontId="53" fillId="0" borderId="24" xfId="3" applyNumberFormat="1" applyFont="1" applyBorder="1" applyAlignment="1">
      <alignment vertical="center"/>
    </xf>
    <xf numFmtId="168" fontId="53" fillId="0" borderId="24" xfId="3" applyNumberFormat="1" applyFont="1" applyBorder="1" applyAlignment="1">
      <alignment vertical="center"/>
    </xf>
    <xf numFmtId="168" fontId="53" fillId="0" borderId="24" xfId="3" applyNumberFormat="1" applyFont="1" applyBorder="1" applyAlignment="1">
      <alignment vertical="center"/>
    </xf>
    <xf numFmtId="168" fontId="53" fillId="0" borderId="24" xfId="3" applyNumberFormat="1" applyFont="1" applyBorder="1" applyAlignment="1">
      <alignment vertical="center"/>
    </xf>
    <xf numFmtId="168" fontId="53" fillId="0" borderId="24" xfId="3" applyNumberFormat="1" applyFont="1" applyBorder="1" applyAlignment="1">
      <alignment vertical="center"/>
    </xf>
    <xf numFmtId="168" fontId="53" fillId="0" borderId="24" xfId="3" applyNumberFormat="1" applyFont="1" applyBorder="1" applyAlignment="1">
      <alignment vertical="center"/>
    </xf>
    <xf numFmtId="175" fontId="23" fillId="0" borderId="40" xfId="2" applyNumberFormat="1" applyFont="1" applyBorder="1" applyAlignment="1">
      <alignment horizontal="center" vertical="center"/>
    </xf>
    <xf numFmtId="0" fontId="12" fillId="5" borderId="9" xfId="12" applyFont="1" applyFill="1" applyBorder="1" applyAlignment="1">
      <alignment horizontal="left" vertical="center"/>
    </xf>
    <xf numFmtId="168" fontId="53" fillId="0" borderId="24" xfId="3" applyNumberFormat="1" applyFont="1" applyBorder="1" applyAlignment="1">
      <alignment vertical="center"/>
    </xf>
    <xf numFmtId="0" fontId="6" fillId="0" borderId="0" xfId="37" applyFont="1" applyAlignment="1">
      <alignment vertical="center"/>
    </xf>
    <xf numFmtId="0" fontId="55" fillId="0" borderId="0" xfId="33" applyFont="1"/>
    <xf numFmtId="0" fontId="56" fillId="0" borderId="0" xfId="0" applyFont="1"/>
    <xf numFmtId="0" fontId="9" fillId="4" borderId="1" xfId="0" applyFont="1" applyFill="1" applyBorder="1" applyAlignment="1">
      <alignment horizontal="center" vertical="center"/>
    </xf>
    <xf numFmtId="0" fontId="12" fillId="4" borderId="5" xfId="0" applyFont="1" applyFill="1" applyBorder="1" applyAlignment="1">
      <alignment horizontal="center" vertical="center" wrapText="1"/>
    </xf>
    <xf numFmtId="0" fontId="9" fillId="4" borderId="2" xfId="0" applyFont="1" applyFill="1" applyBorder="1" applyAlignment="1">
      <alignment horizontal="center" vertical="center"/>
    </xf>
    <xf numFmtId="0" fontId="14" fillId="4" borderId="5" xfId="0" applyFont="1" applyFill="1" applyBorder="1" applyAlignment="1">
      <alignment vertical="center" wrapText="1"/>
    </xf>
    <xf numFmtId="0" fontId="14" fillId="4" borderId="5" xfId="0" applyFont="1" applyFill="1" applyBorder="1" applyAlignment="1">
      <alignment vertical="center"/>
    </xf>
    <xf numFmtId="0" fontId="14" fillId="4" borderId="11" xfId="33" applyFont="1" applyFill="1" applyBorder="1" applyAlignment="1">
      <alignment horizontal="center" vertical="center"/>
    </xf>
    <xf numFmtId="0" fontId="13" fillId="4" borderId="11" xfId="33" applyFont="1" applyFill="1" applyBorder="1" applyAlignment="1">
      <alignment horizontal="center" vertical="center" wrapText="1"/>
    </xf>
    <xf numFmtId="0" fontId="12" fillId="4" borderId="4" xfId="33" applyFont="1" applyFill="1" applyBorder="1" applyAlignment="1">
      <alignment horizontal="center" vertical="center" wrapText="1"/>
    </xf>
    <xf numFmtId="0" fontId="12" fillId="4" borderId="22" xfId="33" applyFont="1" applyFill="1" applyBorder="1" applyAlignment="1">
      <alignment vertical="center"/>
    </xf>
    <xf numFmtId="175" fontId="12" fillId="4" borderId="4" xfId="2" applyNumberFormat="1" applyFont="1" applyFill="1" applyBorder="1" applyAlignment="1">
      <alignment horizontal="center" vertical="center" wrapText="1"/>
    </xf>
    <xf numFmtId="0" fontId="12" fillId="4" borderId="13" xfId="33" applyFont="1" applyFill="1" applyBorder="1" applyAlignment="1">
      <alignment horizontal="center" vertical="center" wrapText="1"/>
    </xf>
    <xf numFmtId="0" fontId="12" fillId="4" borderId="5" xfId="33" applyFont="1" applyFill="1" applyBorder="1" applyAlignment="1">
      <alignment vertical="center"/>
    </xf>
    <xf numFmtId="3" fontId="12" fillId="4" borderId="13" xfId="1" applyNumberFormat="1" applyFont="1" applyFill="1" applyBorder="1" applyAlignment="1">
      <alignment horizontal="center" vertical="center"/>
    </xf>
    <xf numFmtId="0" fontId="9" fillId="4" borderId="3" xfId="37" applyFont="1" applyFill="1" applyBorder="1" applyAlignment="1">
      <alignment horizontal="center" vertical="center"/>
    </xf>
    <xf numFmtId="0" fontId="9" fillId="4" borderId="4" xfId="37" applyFont="1" applyFill="1" applyBorder="1" applyAlignment="1">
      <alignment horizontal="center" vertical="center"/>
    </xf>
    <xf numFmtId="4" fontId="12" fillId="4" borderId="31" xfId="1" applyNumberFormat="1" applyFont="1" applyFill="1" applyBorder="1" applyAlignment="1">
      <alignment horizontal="center" vertical="center"/>
    </xf>
    <xf numFmtId="4" fontId="12" fillId="4" borderId="4" xfId="1" applyNumberFormat="1" applyFont="1" applyFill="1" applyBorder="1" applyAlignment="1">
      <alignment horizontal="center" vertical="center"/>
    </xf>
    <xf numFmtId="0" fontId="9" fillId="4" borderId="5" xfId="38" applyFont="1" applyFill="1" applyBorder="1" applyAlignment="1">
      <alignment horizontal="center" vertical="center"/>
    </xf>
    <xf numFmtId="0" fontId="12" fillId="4" borderId="6" xfId="38" applyFont="1" applyFill="1" applyBorder="1" applyAlignment="1">
      <alignment horizontal="left" vertical="center"/>
    </xf>
    <xf numFmtId="3" fontId="12" fillId="4" borderId="22" xfId="38" applyNumberFormat="1" applyFont="1" applyFill="1" applyBorder="1" applyAlignment="1">
      <alignment horizontal="center" vertical="center"/>
    </xf>
    <xf numFmtId="0" fontId="12" fillId="7" borderId="6" xfId="38" applyFont="1" applyFill="1" applyBorder="1" applyAlignment="1">
      <alignment horizontal="left" vertical="center"/>
    </xf>
    <xf numFmtId="3" fontId="12" fillId="7" borderId="5" xfId="38" applyNumberFormat="1" applyFont="1" applyFill="1" applyBorder="1" applyAlignment="1">
      <alignment horizontal="center" vertical="center"/>
    </xf>
    <xf numFmtId="0" fontId="28" fillId="4" borderId="1" xfId="33" applyFont="1" applyFill="1" applyBorder="1" applyAlignment="1">
      <alignment horizontal="center" vertical="center"/>
    </xf>
    <xf numFmtId="0" fontId="28" fillId="4" borderId="2" xfId="33" applyFont="1" applyFill="1" applyBorder="1" applyAlignment="1">
      <alignment horizontal="center" vertical="center"/>
    </xf>
    <xf numFmtId="0" fontId="14" fillId="4" borderId="22" xfId="33" applyFont="1" applyFill="1" applyBorder="1" applyAlignment="1">
      <alignment vertical="center"/>
    </xf>
    <xf numFmtId="3" fontId="14" fillId="4" borderId="22" xfId="33" applyNumberFormat="1" applyFont="1" applyFill="1" applyBorder="1" applyAlignment="1">
      <alignment horizontal="center" vertical="center"/>
    </xf>
    <xf numFmtId="3" fontId="14" fillId="4" borderId="43" xfId="33" applyNumberFormat="1" applyFont="1" applyFill="1" applyBorder="1" applyAlignment="1">
      <alignment horizontal="center" vertical="center"/>
    </xf>
    <xf numFmtId="0" fontId="9" fillId="4" borderId="1" xfId="33" applyFont="1" applyFill="1" applyBorder="1" applyAlignment="1">
      <alignment horizontal="center" vertical="center"/>
    </xf>
    <xf numFmtId="0" fontId="9" fillId="4" borderId="2" xfId="33" applyFont="1" applyFill="1" applyBorder="1" applyAlignment="1">
      <alignment horizontal="center" vertical="center"/>
    </xf>
    <xf numFmtId="0" fontId="12" fillId="4" borderId="5" xfId="33" applyFont="1" applyFill="1" applyBorder="1" applyAlignment="1">
      <alignment horizontal="center" vertical="center" wrapText="1"/>
    </xf>
    <xf numFmtId="0" fontId="26" fillId="4" borderId="4" xfId="33" applyFont="1" applyFill="1" applyBorder="1" applyAlignment="1">
      <alignment horizontal="center" vertical="center" wrapText="1"/>
    </xf>
    <xf numFmtId="0" fontId="26" fillId="4" borderId="24" xfId="3" applyFont="1" applyFill="1" applyBorder="1" applyAlignment="1">
      <alignment horizontal="right" vertical="center"/>
    </xf>
    <xf numFmtId="4" fontId="26" fillId="4" borderId="25" xfId="6" applyNumberFormat="1" applyFont="1" applyFill="1" applyBorder="1" applyAlignment="1">
      <alignment vertical="center"/>
    </xf>
    <xf numFmtId="175" fontId="26" fillId="4" borderId="26" xfId="2" applyNumberFormat="1" applyFont="1" applyFill="1" applyBorder="1" applyAlignment="1">
      <alignment horizontal="center" vertical="center"/>
    </xf>
    <xf numFmtId="0" fontId="54" fillId="4" borderId="24" xfId="3" applyFont="1" applyFill="1" applyBorder="1" applyAlignment="1">
      <alignment horizontal="right" vertical="center"/>
    </xf>
    <xf numFmtId="0" fontId="54" fillId="6" borderId="24" xfId="3" applyFont="1" applyFill="1" applyBorder="1" applyAlignment="1">
      <alignment horizontal="center" vertical="center"/>
    </xf>
    <xf numFmtId="4" fontId="26" fillId="6" borderId="25" xfId="6" applyNumberFormat="1" applyFont="1" applyFill="1" applyBorder="1" applyAlignment="1">
      <alignment vertical="center"/>
    </xf>
    <xf numFmtId="175" fontId="26" fillId="6" borderId="26" xfId="2" applyNumberFormat="1" applyFont="1" applyFill="1" applyBorder="1" applyAlignment="1">
      <alignment horizontal="center" vertical="center"/>
    </xf>
    <xf numFmtId="0" fontId="26" fillId="6" borderId="24" xfId="3" applyFont="1" applyFill="1" applyBorder="1" applyAlignment="1">
      <alignment horizontal="center" vertical="center"/>
    </xf>
    <xf numFmtId="4" fontId="12" fillId="4" borderId="25" xfId="6" applyNumberFormat="1" applyFont="1" applyFill="1" applyBorder="1" applyAlignment="1">
      <alignment vertical="center"/>
    </xf>
    <xf numFmtId="175" fontId="12" fillId="4" borderId="26" xfId="2" applyNumberFormat="1" applyFont="1" applyFill="1" applyBorder="1" applyAlignment="1">
      <alignment horizontal="center" vertical="center"/>
    </xf>
    <xf numFmtId="0" fontId="26" fillId="4" borderId="24" xfId="3" applyFont="1" applyFill="1" applyBorder="1" applyAlignment="1">
      <alignment horizontal="left"/>
    </xf>
    <xf numFmtId="4" fontId="12" fillId="4" borderId="25" xfId="6" applyNumberFormat="1" applyFont="1" applyFill="1" applyBorder="1"/>
    <xf numFmtId="175" fontId="12" fillId="4" borderId="26" xfId="2" applyNumberFormat="1" applyFont="1" applyFill="1" applyBorder="1" applyAlignment="1">
      <alignment horizontal="center"/>
    </xf>
    <xf numFmtId="4" fontId="26" fillId="4" borderId="25" xfId="6" applyNumberFormat="1" applyFont="1" applyFill="1" applyBorder="1"/>
    <xf numFmtId="175" fontId="26" fillId="4" borderId="26" xfId="2" applyNumberFormat="1" applyFont="1" applyFill="1" applyBorder="1" applyAlignment="1">
      <alignment horizontal="center"/>
    </xf>
    <xf numFmtId="0" fontId="26" fillId="4" borderId="24" xfId="3" applyFont="1" applyFill="1" applyBorder="1" applyAlignment="1">
      <alignment horizontal="right"/>
    </xf>
    <xf numFmtId="0" fontId="26" fillId="6" borderId="24" xfId="3" applyFont="1" applyFill="1" applyBorder="1" applyAlignment="1">
      <alignment horizontal="center"/>
    </xf>
    <xf numFmtId="4" fontId="26" fillId="6" borderId="25" xfId="6" applyNumberFormat="1" applyFont="1" applyFill="1" applyBorder="1"/>
    <xf numFmtId="175" fontId="26" fillId="6" borderId="26" xfId="2" applyNumberFormat="1" applyFont="1" applyFill="1" applyBorder="1" applyAlignment="1">
      <alignment horizontal="center"/>
    </xf>
    <xf numFmtId="0" fontId="12" fillId="4" borderId="53" xfId="33" applyFont="1" applyFill="1" applyBorder="1" applyAlignment="1">
      <alignment horizontal="center" vertical="center" wrapText="1"/>
    </xf>
    <xf numFmtId="0" fontId="12" fillId="4" borderId="6" xfId="33" applyFont="1" applyFill="1" applyBorder="1" applyAlignment="1">
      <alignment horizontal="center" vertical="center" wrapText="1"/>
    </xf>
    <xf numFmtId="0" fontId="12" fillId="4" borderId="13" xfId="33" applyFont="1" applyFill="1" applyBorder="1" applyAlignment="1">
      <alignment horizontal="left" vertical="center" wrapText="1" indent="1"/>
    </xf>
    <xf numFmtId="171" fontId="32" fillId="4" borderId="53" xfId="1" applyNumberFormat="1" applyFont="1" applyFill="1" applyBorder="1" applyAlignment="1">
      <alignment vertical="center"/>
    </xf>
    <xf numFmtId="177" fontId="32" fillId="4" borderId="4" xfId="2" applyNumberFormat="1" applyFont="1" applyFill="1" applyBorder="1" applyAlignment="1">
      <alignment horizontal="center" vertical="center"/>
    </xf>
    <xf numFmtId="171" fontId="32" fillId="4" borderId="3" xfId="1" applyNumberFormat="1" applyFont="1" applyFill="1" applyBorder="1" applyAlignment="1">
      <alignment vertical="center"/>
    </xf>
    <xf numFmtId="0" fontId="12" fillId="4" borderId="5" xfId="12" applyFont="1" applyFill="1" applyBorder="1" applyAlignment="1">
      <alignment horizontal="left" vertical="center" wrapText="1"/>
    </xf>
    <xf numFmtId="0" fontId="12" fillId="4" borderId="13" xfId="12" applyFont="1" applyFill="1" applyBorder="1" applyAlignment="1">
      <alignment horizontal="center" vertical="center" wrapText="1"/>
    </xf>
    <xf numFmtId="0" fontId="12" fillId="4" borderId="4" xfId="12" applyFont="1" applyFill="1" applyBorder="1" applyAlignment="1">
      <alignment horizontal="center" vertical="center" wrapText="1"/>
    </xf>
    <xf numFmtId="0" fontId="12" fillId="4" borderId="5" xfId="12" applyFont="1" applyFill="1" applyBorder="1" applyAlignment="1">
      <alignment horizontal="left" vertical="center"/>
    </xf>
    <xf numFmtId="171" fontId="26" fillId="4" borderId="3" xfId="6" applyNumberFormat="1" applyFont="1" applyFill="1" applyBorder="1" applyAlignment="1">
      <alignment vertical="center"/>
    </xf>
    <xf numFmtId="177" fontId="32" fillId="4" borderId="4" xfId="12" applyNumberFormat="1" applyFont="1" applyFill="1" applyBorder="1" applyAlignment="1">
      <alignment horizontal="center" vertical="center" wrapText="1"/>
    </xf>
    <xf numFmtId="0" fontId="12" fillId="4" borderId="5" xfId="12" applyFont="1" applyFill="1" applyBorder="1" applyAlignment="1">
      <alignment horizontal="center" vertical="center" wrapText="1"/>
    </xf>
    <xf numFmtId="170" fontId="26" fillId="4" borderId="5" xfId="6" applyNumberFormat="1" applyFont="1" applyFill="1" applyBorder="1" applyAlignment="1">
      <alignment vertical="center"/>
    </xf>
    <xf numFmtId="0" fontId="48" fillId="0" borderId="0" xfId="0" applyFont="1" applyFill="1" applyAlignment="1">
      <alignment vertical="center"/>
    </xf>
    <xf numFmtId="0" fontId="43" fillId="0" borderId="0" xfId="0" applyFont="1" applyFill="1" applyAlignment="1">
      <alignment vertical="center"/>
    </xf>
    <xf numFmtId="0" fontId="48" fillId="0" borderId="0" xfId="0" applyFont="1" applyFill="1" applyAlignment="1"/>
    <xf numFmtId="0" fontId="44" fillId="0" borderId="0" xfId="0" applyFont="1" applyFill="1" applyAlignment="1">
      <alignment vertical="center"/>
    </xf>
    <xf numFmtId="0" fontId="12" fillId="4" borderId="5" xfId="12" applyFont="1" applyFill="1" applyBorder="1" applyAlignment="1">
      <alignment horizontal="justify" vertical="center"/>
    </xf>
    <xf numFmtId="170" fontId="26" fillId="4" borderId="6" xfId="6" applyNumberFormat="1" applyFont="1" applyFill="1" applyBorder="1" applyAlignment="1">
      <alignment vertical="center"/>
    </xf>
    <xf numFmtId="0" fontId="12" fillId="4" borderId="3" xfId="12" applyFont="1" applyFill="1" applyBorder="1" applyAlignment="1">
      <alignment horizontal="center" vertical="center" wrapText="1"/>
    </xf>
    <xf numFmtId="0" fontId="12" fillId="4" borderId="53" xfId="12" applyFont="1" applyFill="1" applyBorder="1" applyAlignment="1">
      <alignment horizontal="center" vertical="center" wrapText="1"/>
    </xf>
    <xf numFmtId="0" fontId="26" fillId="4" borderId="13" xfId="12" applyFont="1" applyFill="1" applyBorder="1" applyAlignment="1">
      <alignment horizontal="center" vertical="center" wrapText="1"/>
    </xf>
    <xf numFmtId="0" fontId="51" fillId="4" borderId="5" xfId="12" applyFont="1" applyFill="1" applyBorder="1" applyAlignment="1">
      <alignment vertical="center"/>
    </xf>
    <xf numFmtId="3" fontId="37" fillId="4" borderId="3" xfId="12" applyNumberFormat="1" applyFont="1" applyFill="1" applyBorder="1" applyAlignment="1">
      <alignment horizontal="center" vertical="center"/>
    </xf>
    <xf numFmtId="172" fontId="37" fillId="4" borderId="4" xfId="8" applyNumberFormat="1" applyFont="1" applyFill="1" applyBorder="1" applyAlignment="1">
      <alignment vertical="center"/>
    </xf>
    <xf numFmtId="0" fontId="12" fillId="4" borderId="5" xfId="12" applyFont="1" applyFill="1" applyBorder="1" applyAlignment="1">
      <alignment vertical="center"/>
    </xf>
    <xf numFmtId="3" fontId="12" fillId="4" borderId="3" xfId="12" applyNumberFormat="1" applyFont="1" applyFill="1" applyBorder="1" applyAlignment="1">
      <alignment horizontal="center" vertical="center"/>
    </xf>
    <xf numFmtId="172" fontId="12" fillId="4" borderId="4" xfId="8" applyNumberFormat="1" applyFont="1" applyFill="1" applyBorder="1" applyAlignment="1">
      <alignment vertical="center"/>
    </xf>
    <xf numFmtId="0" fontId="12" fillId="4" borderId="13" xfId="12" applyFont="1" applyFill="1" applyBorder="1" applyAlignment="1">
      <alignment vertical="center"/>
    </xf>
    <xf numFmtId="3" fontId="12" fillId="4" borderId="3" xfId="8" applyNumberFormat="1" applyFont="1" applyFill="1" applyBorder="1" applyAlignment="1">
      <alignment vertical="center"/>
    </xf>
    <xf numFmtId="4" fontId="12" fillId="4" borderId="4" xfId="8" applyNumberFormat="1" applyFont="1" applyFill="1" applyBorder="1" applyAlignment="1">
      <alignment vertical="center"/>
    </xf>
    <xf numFmtId="3" fontId="25" fillId="4" borderId="3" xfId="8" applyNumberFormat="1" applyFont="1" applyFill="1" applyBorder="1" applyAlignment="1">
      <alignment vertical="center"/>
    </xf>
    <xf numFmtId="4" fontId="26" fillId="4" borderId="4" xfId="8" applyNumberFormat="1" applyFont="1" applyFill="1" applyBorder="1" applyAlignment="1">
      <alignment vertical="center"/>
    </xf>
    <xf numFmtId="0" fontId="12" fillId="4" borderId="22" xfId="12" applyFont="1" applyFill="1" applyBorder="1" applyAlignment="1">
      <alignment vertical="center"/>
    </xf>
    <xf numFmtId="0" fontId="9" fillId="4" borderId="5" xfId="12" applyFont="1" applyFill="1" applyBorder="1" applyAlignment="1">
      <alignment horizontal="left" vertical="center" indent="2"/>
    </xf>
    <xf numFmtId="172" fontId="12" fillId="4" borderId="31" xfId="8" applyNumberFormat="1" applyFont="1" applyFill="1" applyBorder="1" applyAlignment="1">
      <alignment vertical="center"/>
    </xf>
    <xf numFmtId="172" fontId="12" fillId="4" borderId="54" xfId="8" applyNumberFormat="1" applyFont="1" applyFill="1" applyBorder="1" applyAlignment="1">
      <alignment vertical="center"/>
    </xf>
    <xf numFmtId="172" fontId="12" fillId="4" borderId="5" xfId="8" applyNumberFormat="1" applyFont="1" applyFill="1" applyBorder="1" applyAlignment="1">
      <alignment vertical="center"/>
    </xf>
    <xf numFmtId="0" fontId="26" fillId="4" borderId="3" xfId="12" applyFont="1" applyFill="1" applyBorder="1" applyAlignment="1">
      <alignment horizontal="center" vertical="center" wrapText="1"/>
    </xf>
    <xf numFmtId="0" fontId="14" fillId="4" borderId="13" xfId="12" applyFont="1" applyFill="1" applyBorder="1" applyAlignment="1">
      <alignment vertical="center"/>
    </xf>
    <xf numFmtId="3" fontId="32" fillId="4" borderId="3" xfId="12" applyNumberFormat="1" applyFont="1" applyFill="1" applyBorder="1" applyAlignment="1">
      <alignment horizontal="center" vertical="center"/>
    </xf>
    <xf numFmtId="4" fontId="32" fillId="4" borderId="4" xfId="8" applyNumberFormat="1" applyFont="1" applyFill="1" applyBorder="1" applyAlignment="1">
      <alignment horizontal="right" vertical="center"/>
    </xf>
    <xf numFmtId="4" fontId="12" fillId="4" borderId="5" xfId="8" applyNumberFormat="1" applyFont="1" applyFill="1" applyBorder="1" applyAlignment="1">
      <alignment horizontal="right" vertical="center"/>
    </xf>
    <xf numFmtId="3" fontId="12" fillId="4" borderId="3" xfId="12" applyNumberFormat="1" applyFont="1" applyFill="1" applyBorder="1" applyAlignment="1">
      <alignment horizontal="right" vertical="center"/>
    </xf>
    <xf numFmtId="4" fontId="14" fillId="4" borderId="4" xfId="12" applyNumberFormat="1" applyFont="1" applyFill="1" applyBorder="1" applyAlignment="1">
      <alignment horizontal="right" vertical="center"/>
    </xf>
    <xf numFmtId="0" fontId="32" fillId="4" borderId="13" xfId="12" applyFont="1" applyFill="1" applyBorder="1" applyAlignment="1">
      <alignment vertical="center"/>
    </xf>
    <xf numFmtId="3" fontId="32" fillId="4" borderId="3" xfId="8" applyNumberFormat="1" applyFont="1" applyFill="1" applyBorder="1" applyAlignment="1">
      <alignment horizontal="right" vertical="center"/>
    </xf>
    <xf numFmtId="4" fontId="32" fillId="4" borderId="66" xfId="8" applyNumberFormat="1" applyFont="1" applyFill="1" applyBorder="1" applyAlignment="1">
      <alignment horizontal="right" vertical="center"/>
    </xf>
    <xf numFmtId="4" fontId="32" fillId="4" borderId="65" xfId="8" applyNumberFormat="1" applyFont="1" applyFill="1" applyBorder="1" applyAlignment="1">
      <alignment horizontal="right" vertical="center"/>
    </xf>
    <xf numFmtId="3" fontId="32" fillId="4" borderId="13" xfId="8" applyNumberFormat="1" applyFont="1" applyFill="1" applyBorder="1" applyAlignment="1">
      <alignment horizontal="right" vertical="center"/>
    </xf>
    <xf numFmtId="0" fontId="32" fillId="4" borderId="5" xfId="12" applyFont="1" applyFill="1" applyBorder="1" applyAlignment="1">
      <alignment vertical="center"/>
    </xf>
    <xf numFmtId="3" fontId="32" fillId="4" borderId="4" xfId="8" applyNumberFormat="1" applyFont="1" applyFill="1" applyBorder="1" applyAlignment="1">
      <alignment horizontal="center" vertical="center"/>
    </xf>
    <xf numFmtId="171" fontId="26" fillId="4" borderId="31" xfId="8" applyNumberFormat="1" applyFont="1" applyFill="1" applyBorder="1" applyAlignment="1">
      <alignment vertical="center"/>
    </xf>
    <xf numFmtId="171" fontId="26" fillId="4" borderId="6" xfId="8" applyNumberFormat="1" applyFont="1" applyFill="1" applyBorder="1" applyAlignment="1">
      <alignment vertical="center"/>
    </xf>
    <xf numFmtId="0" fontId="12" fillId="4" borderId="1" xfId="12" applyFont="1" applyFill="1" applyBorder="1" applyAlignment="1">
      <alignment horizontal="center" vertical="center" wrapText="1"/>
    </xf>
    <xf numFmtId="0" fontId="12" fillId="4" borderId="2" xfId="12" applyFont="1" applyFill="1" applyBorder="1" applyAlignment="1">
      <alignment horizontal="center" vertical="center" wrapText="1"/>
    </xf>
    <xf numFmtId="0" fontId="12" fillId="4" borderId="9" xfId="12" applyFont="1" applyFill="1" applyBorder="1" applyAlignment="1">
      <alignment horizontal="left" vertical="center"/>
    </xf>
    <xf numFmtId="171" fontId="25" fillId="4" borderId="9" xfId="8" applyNumberFormat="1" applyFont="1" applyFill="1" applyBorder="1" applyAlignment="1">
      <alignment vertical="center"/>
    </xf>
    <xf numFmtId="0" fontId="12" fillId="4" borderId="7" xfId="42" applyFont="1" applyFill="1" applyBorder="1" applyAlignment="1">
      <alignment horizontal="left" vertical="center"/>
    </xf>
    <xf numFmtId="0" fontId="12" fillId="4" borderId="9" xfId="42" applyFont="1" applyFill="1" applyBorder="1" applyAlignment="1">
      <alignment horizontal="left" vertical="center"/>
    </xf>
    <xf numFmtId="0" fontId="12" fillId="4" borderId="17" xfId="42" applyFont="1" applyFill="1" applyBorder="1" applyAlignment="1">
      <alignment horizontal="left" vertical="center"/>
    </xf>
    <xf numFmtId="0" fontId="12" fillId="4" borderId="6" xfId="12" applyFont="1" applyFill="1" applyBorder="1" applyAlignment="1">
      <alignment horizontal="center" vertical="center" wrapText="1"/>
    </xf>
    <xf numFmtId="0" fontId="12" fillId="4" borderId="7" xfId="12" applyFont="1" applyFill="1" applyBorder="1" applyAlignment="1">
      <alignment horizontal="left" vertical="center"/>
    </xf>
    <xf numFmtId="0" fontId="9" fillId="4" borderId="13" xfId="12" applyFont="1" applyFill="1" applyBorder="1" applyAlignment="1">
      <alignment horizontal="center" vertical="center"/>
    </xf>
    <xf numFmtId="0" fontId="9" fillId="4" borderId="5" xfId="12" applyFont="1" applyFill="1" applyBorder="1" applyAlignment="1">
      <alignment horizontal="center" vertical="center"/>
    </xf>
    <xf numFmtId="0" fontId="12" fillId="4" borderId="13" xfId="12" applyFont="1" applyFill="1" applyBorder="1" applyAlignment="1">
      <alignment horizontal="center" vertical="center" wrapText="1"/>
    </xf>
    <xf numFmtId="0" fontId="26" fillId="4" borderId="6" xfId="12" applyFont="1" applyFill="1" applyBorder="1" applyAlignment="1">
      <alignment horizontal="center" vertical="center" wrapText="1"/>
    </xf>
    <xf numFmtId="171" fontId="26" fillId="4" borderId="3" xfId="8" applyNumberFormat="1" applyFont="1" applyFill="1" applyBorder="1" applyAlignment="1">
      <alignment vertical="center"/>
    </xf>
    <xf numFmtId="172" fontId="26" fillId="4" borderId="53" xfId="8" applyNumberFormat="1" applyFont="1" applyFill="1" applyBorder="1" applyAlignment="1">
      <alignment vertical="center"/>
    </xf>
    <xf numFmtId="172" fontId="26" fillId="4" borderId="4" xfId="8" applyNumberFormat="1" applyFont="1" applyFill="1" applyBorder="1" applyAlignment="1">
      <alignment vertical="center"/>
    </xf>
    <xf numFmtId="0" fontId="6" fillId="0" borderId="7" xfId="12" applyFont="1" applyFill="1" applyBorder="1" applyAlignment="1">
      <alignment horizontal="left" vertical="center"/>
    </xf>
    <xf numFmtId="0" fontId="6" fillId="0" borderId="29" xfId="12" applyFont="1" applyFill="1" applyBorder="1" applyAlignment="1">
      <alignment horizontal="left" vertical="center"/>
    </xf>
    <xf numFmtId="0" fontId="26" fillId="4" borderId="33" xfId="12" applyFont="1" applyFill="1" applyBorder="1" applyAlignment="1">
      <alignment horizontal="center" vertical="center" wrapText="1"/>
    </xf>
    <xf numFmtId="0" fontId="26" fillId="4" borderId="4" xfId="12" applyFont="1" applyFill="1" applyBorder="1" applyAlignment="1">
      <alignment horizontal="center" vertical="center" wrapText="1"/>
    </xf>
    <xf numFmtId="0" fontId="9" fillId="4" borderId="1" xfId="12" applyFont="1" applyFill="1" applyBorder="1" applyAlignment="1">
      <alignment horizontal="center" vertical="center"/>
    </xf>
    <xf numFmtId="0" fontId="9" fillId="4" borderId="2" xfId="12" applyFont="1" applyFill="1" applyBorder="1" applyAlignment="1">
      <alignment horizontal="center" vertical="center"/>
    </xf>
    <xf numFmtId="165" fontId="12" fillId="4" borderId="5" xfId="17" applyNumberFormat="1" applyFont="1" applyFill="1" applyBorder="1" applyAlignment="1">
      <alignment horizontal="left" vertical="center" wrapText="1"/>
    </xf>
    <xf numFmtId="169" fontId="26" fillId="4" borderId="5" xfId="6" applyNumberFormat="1" applyFont="1" applyFill="1" applyBorder="1" applyAlignment="1">
      <alignment horizontal="center" vertical="center"/>
    </xf>
    <xf numFmtId="169" fontId="26" fillId="4" borderId="6" xfId="6" applyNumberFormat="1" applyFont="1" applyFill="1" applyBorder="1" applyAlignment="1">
      <alignment horizontal="center" vertical="center"/>
    </xf>
    <xf numFmtId="0" fontId="30" fillId="4" borderId="5" xfId="0" applyFont="1" applyFill="1" applyBorder="1" applyAlignment="1">
      <alignment horizontal="center" vertical="center"/>
    </xf>
    <xf numFmtId="0" fontId="30" fillId="4" borderId="13" xfId="0" applyFont="1" applyFill="1" applyBorder="1" applyAlignment="1">
      <alignment horizontal="left" vertical="center"/>
    </xf>
    <xf numFmtId="171" fontId="14" fillId="4" borderId="5" xfId="1" applyNumberFormat="1" applyFont="1" applyFill="1" applyBorder="1" applyAlignment="1">
      <alignment horizontal="right" vertical="center"/>
    </xf>
    <xf numFmtId="171" fontId="14" fillId="4" borderId="6" xfId="1" applyNumberFormat="1" applyFont="1" applyFill="1" applyBorder="1" applyAlignment="1">
      <alignment horizontal="right" vertical="center"/>
    </xf>
    <xf numFmtId="0" fontId="32" fillId="4" borderId="5" xfId="0" applyFont="1" applyFill="1" applyBorder="1" applyAlignment="1">
      <alignment horizontal="center" vertical="center"/>
    </xf>
    <xf numFmtId="0" fontId="32" fillId="4" borderId="52" xfId="0" applyFont="1" applyFill="1" applyBorder="1" applyAlignment="1">
      <alignment horizontal="center" vertical="center"/>
    </xf>
    <xf numFmtId="0" fontId="30" fillId="4" borderId="39" xfId="0" applyFont="1" applyFill="1" applyBorder="1" applyAlignment="1">
      <alignment horizontal="left" vertical="center"/>
    </xf>
    <xf numFmtId="171" fontId="14" fillId="4" borderId="22" xfId="1" applyNumberFormat="1" applyFont="1" applyFill="1" applyBorder="1" applyAlignment="1">
      <alignment horizontal="right" vertical="center"/>
    </xf>
    <xf numFmtId="0" fontId="26" fillId="4" borderId="5" xfId="12" applyFont="1" applyFill="1" applyBorder="1" applyAlignment="1">
      <alignment vertical="center" wrapText="1"/>
    </xf>
    <xf numFmtId="173" fontId="12" fillId="4" borderId="22" xfId="8" applyNumberFormat="1" applyFont="1" applyFill="1" applyBorder="1" applyAlignment="1">
      <alignment horizontal="center" vertical="center"/>
    </xf>
    <xf numFmtId="173" fontId="12" fillId="4" borderId="43" xfId="8" applyNumberFormat="1" applyFont="1" applyFill="1" applyBorder="1" applyAlignment="1">
      <alignment horizontal="center" vertical="center"/>
    </xf>
    <xf numFmtId="0" fontId="26" fillId="4" borderId="5" xfId="0" applyFont="1" applyFill="1" applyBorder="1" applyAlignment="1">
      <alignment vertical="center" wrapText="1"/>
    </xf>
    <xf numFmtId="172" fontId="12" fillId="4" borderId="22" xfId="8" applyNumberFormat="1" applyFont="1" applyFill="1" applyBorder="1" applyAlignment="1">
      <alignment horizontal="right" vertical="center"/>
    </xf>
    <xf numFmtId="172" fontId="12" fillId="4" borderId="43" xfId="8" applyNumberFormat="1" applyFont="1" applyFill="1" applyBorder="1" applyAlignment="1">
      <alignment horizontal="right" vertical="center"/>
    </xf>
    <xf numFmtId="174" fontId="12" fillId="4" borderId="22" xfId="8" applyNumberFormat="1" applyFont="1" applyFill="1" applyBorder="1" applyAlignment="1">
      <alignment horizontal="center" vertical="center"/>
    </xf>
    <xf numFmtId="174" fontId="12" fillId="4" borderId="43" xfId="8" applyNumberFormat="1" applyFont="1" applyFill="1" applyBorder="1" applyAlignment="1">
      <alignment horizontal="center" vertical="center"/>
    </xf>
    <xf numFmtId="0" fontId="12" fillId="4" borderId="22" xfId="0" applyFont="1" applyFill="1" applyBorder="1" applyAlignment="1">
      <alignment horizontal="left" vertical="center" wrapText="1"/>
    </xf>
    <xf numFmtId="175" fontId="15" fillId="0" borderId="16" xfId="2" applyNumberFormat="1" applyFont="1" applyBorder="1" applyAlignment="1">
      <alignment horizontal="center" vertical="center" wrapText="1"/>
    </xf>
    <xf numFmtId="175" fontId="15" fillId="0" borderId="27" xfId="2" applyNumberFormat="1" applyFont="1" applyBorder="1" applyAlignment="1">
      <alignment horizontal="center" vertical="center" wrapText="1"/>
    </xf>
    <xf numFmtId="0" fontId="26" fillId="4" borderId="6" xfId="33" applyFont="1" applyFill="1" applyBorder="1" applyAlignment="1">
      <alignment horizontal="center" vertical="center" wrapText="1"/>
    </xf>
    <xf numFmtId="175" fontId="15" fillId="0" borderId="7" xfId="2" applyNumberFormat="1" applyFont="1" applyBorder="1" applyAlignment="1">
      <alignment horizontal="center" vertical="center" wrapText="1"/>
    </xf>
    <xf numFmtId="0" fontId="12" fillId="4" borderId="1" xfId="33" applyFont="1" applyFill="1" applyBorder="1" applyAlignment="1">
      <alignment horizontal="center" vertical="center" wrapText="1"/>
    </xf>
    <xf numFmtId="0" fontId="12" fillId="4" borderId="2" xfId="33" applyFont="1" applyFill="1" applyBorder="1" applyAlignment="1">
      <alignment horizontal="center" vertical="center" wrapText="1"/>
    </xf>
    <xf numFmtId="3" fontId="15" fillId="0" borderId="7" xfId="1" applyNumberFormat="1" applyFont="1" applyBorder="1" applyAlignment="1">
      <alignment horizontal="center" vertical="center"/>
    </xf>
    <xf numFmtId="3" fontId="12" fillId="4" borderId="22" xfId="1" applyNumberFormat="1" applyFont="1" applyFill="1" applyBorder="1" applyAlignment="1">
      <alignment horizontal="center" vertical="center"/>
    </xf>
    <xf numFmtId="175" fontId="12" fillId="4" borderId="43" xfId="2" applyNumberFormat="1" applyFont="1" applyFill="1" applyBorder="1" applyAlignment="1">
      <alignment horizontal="center" vertical="center" wrapText="1"/>
    </xf>
    <xf numFmtId="3" fontId="15" fillId="0" borderId="17" xfId="1" applyNumberFormat="1" applyFont="1" applyBorder="1" applyAlignment="1">
      <alignment horizontal="center" vertical="center"/>
    </xf>
    <xf numFmtId="166" fontId="15" fillId="0" borderId="17" xfId="1" applyNumberFormat="1" applyFont="1" applyBorder="1" applyAlignment="1">
      <alignment vertical="center"/>
    </xf>
    <xf numFmtId="3" fontId="15" fillId="0" borderId="9" xfId="1" applyNumberFormat="1" applyFont="1" applyBorder="1" applyAlignment="1">
      <alignment horizontal="center" vertical="center"/>
    </xf>
    <xf numFmtId="166" fontId="15" fillId="0" borderId="9" xfId="1" applyNumberFormat="1" applyFont="1" applyBorder="1" applyAlignment="1">
      <alignment vertical="center"/>
    </xf>
    <xf numFmtId="172" fontId="15" fillId="0" borderId="7" xfId="33" applyNumberFormat="1" applyFont="1" applyBorder="1" applyAlignment="1">
      <alignment vertical="center"/>
    </xf>
    <xf numFmtId="175" fontId="15" fillId="0" borderId="8" xfId="2" applyNumberFormat="1" applyFont="1" applyBorder="1" applyAlignment="1">
      <alignment horizontal="center" vertical="center"/>
    </xf>
    <xf numFmtId="172" fontId="15" fillId="0" borderId="17" xfId="33" applyNumberFormat="1" applyFont="1" applyBorder="1" applyAlignment="1">
      <alignment vertical="center"/>
    </xf>
    <xf numFmtId="175" fontId="15" fillId="0" borderId="35" xfId="2" applyNumberFormat="1" applyFont="1" applyBorder="1" applyAlignment="1">
      <alignment horizontal="center" vertical="center"/>
    </xf>
    <xf numFmtId="172" fontId="15" fillId="0" borderId="9" xfId="33" applyNumberFormat="1" applyFont="1" applyBorder="1" applyAlignment="1">
      <alignment vertical="center"/>
    </xf>
    <xf numFmtId="175" fontId="15" fillId="0" borderId="10" xfId="2" applyNumberFormat="1" applyFont="1" applyBorder="1" applyAlignment="1">
      <alignment horizontal="center" vertical="center"/>
    </xf>
    <xf numFmtId="4" fontId="15" fillId="0" borderId="46" xfId="6" applyNumberFormat="1" applyFont="1" applyBorder="1"/>
    <xf numFmtId="175" fontId="15" fillId="0" borderId="47" xfId="2" applyNumberFormat="1" applyFont="1" applyBorder="1" applyAlignment="1">
      <alignment horizontal="center"/>
    </xf>
    <xf numFmtId="4" fontId="15" fillId="0" borderId="25" xfId="6" applyNumberFormat="1" applyFont="1" applyBorder="1"/>
    <xf numFmtId="175" fontId="15" fillId="0" borderId="26" xfId="2" applyNumberFormat="1" applyFont="1" applyBorder="1" applyAlignment="1">
      <alignment horizontal="center"/>
    </xf>
    <xf numFmtId="0" fontId="26" fillId="4" borderId="53" xfId="0" applyFont="1" applyFill="1" applyBorder="1" applyAlignment="1">
      <alignment horizontal="center" vertical="center" wrapText="1"/>
    </xf>
    <xf numFmtId="0" fontId="26" fillId="4" borderId="4" xfId="0" applyFont="1" applyFill="1" applyBorder="1" applyAlignment="1">
      <alignment horizontal="center" vertical="center" wrapText="1"/>
    </xf>
    <xf numFmtId="171" fontId="15" fillId="0" borderId="55" xfId="1" applyNumberFormat="1" applyFont="1" applyBorder="1" applyAlignment="1">
      <alignment vertical="center"/>
    </xf>
    <xf numFmtId="171" fontId="15" fillId="0" borderId="56" xfId="1" applyNumberFormat="1" applyFont="1" applyBorder="1" applyAlignment="1">
      <alignment vertical="center"/>
    </xf>
    <xf numFmtId="175" fontId="15" fillId="0" borderId="16" xfId="2" applyNumberFormat="1" applyFont="1" applyBorder="1" applyAlignment="1">
      <alignment horizontal="center" vertical="center"/>
    </xf>
    <xf numFmtId="171" fontId="15" fillId="0" borderId="18" xfId="1" applyNumberFormat="1" applyFont="1" applyBorder="1" applyAlignment="1">
      <alignment vertical="center"/>
    </xf>
    <xf numFmtId="171" fontId="15" fillId="0" borderId="11" xfId="1" applyNumberFormat="1" applyFont="1" applyBorder="1" applyAlignment="1">
      <alignment vertical="center"/>
    </xf>
    <xf numFmtId="175" fontId="15" fillId="0" borderId="19" xfId="2" applyNumberFormat="1" applyFont="1" applyBorder="1" applyAlignment="1">
      <alignment horizontal="center" vertical="center"/>
    </xf>
    <xf numFmtId="171" fontId="15" fillId="0" borderId="45" xfId="1" applyNumberFormat="1" applyFont="1" applyBorder="1" applyAlignment="1">
      <alignment vertical="center"/>
    </xf>
    <xf numFmtId="171" fontId="15" fillId="0" borderId="57" xfId="1" applyNumberFormat="1" applyFont="1" applyBorder="1" applyAlignment="1">
      <alignment vertical="center"/>
    </xf>
    <xf numFmtId="175" fontId="15" fillId="0" borderId="40" xfId="2" applyNumberFormat="1" applyFont="1" applyBorder="1" applyAlignment="1">
      <alignment horizontal="center" vertical="center"/>
    </xf>
    <xf numFmtId="171" fontId="26" fillId="4" borderId="3" xfId="1" applyNumberFormat="1" applyFont="1" applyFill="1" applyBorder="1" applyAlignment="1">
      <alignment vertical="center"/>
    </xf>
    <xf numFmtId="171" fontId="26" fillId="4" borderId="53" xfId="1" applyNumberFormat="1" applyFont="1" applyFill="1" applyBorder="1" applyAlignment="1">
      <alignment vertical="center"/>
    </xf>
    <xf numFmtId="175" fontId="26" fillId="4" borderId="4" xfId="2" applyNumberFormat="1" applyFont="1" applyFill="1" applyBorder="1" applyAlignment="1">
      <alignment horizontal="center" vertical="center"/>
    </xf>
    <xf numFmtId="0" fontId="12" fillId="4" borderId="3" xfId="0" applyFont="1" applyFill="1" applyBorder="1" applyAlignment="1">
      <alignment horizontal="center" vertical="center" wrapText="1"/>
    </xf>
    <xf numFmtId="0" fontId="12" fillId="4" borderId="3" xfId="33" applyFont="1" applyFill="1" applyBorder="1" applyAlignment="1">
      <alignment horizontal="center" vertical="center" wrapText="1"/>
    </xf>
    <xf numFmtId="3" fontId="15" fillId="0" borderId="14" xfId="12" applyNumberFormat="1" applyFont="1" applyBorder="1" applyAlignment="1">
      <alignment horizontal="center" vertical="center"/>
    </xf>
    <xf numFmtId="175" fontId="15" fillId="0" borderId="15" xfId="27" applyNumberFormat="1" applyFont="1" applyBorder="1" applyAlignment="1">
      <alignment horizontal="center" vertical="center"/>
    </xf>
    <xf numFmtId="172" fontId="15" fillId="0" borderId="14" xfId="12" applyNumberFormat="1" applyFont="1" applyBorder="1" applyAlignment="1">
      <alignment horizontal="right" vertical="center"/>
    </xf>
    <xf numFmtId="3" fontId="15" fillId="0" borderId="20" xfId="12" applyNumberFormat="1" applyFont="1" applyBorder="1" applyAlignment="1">
      <alignment horizontal="center" vertical="center"/>
    </xf>
    <xf numFmtId="175" fontId="15" fillId="0" borderId="21" xfId="27" applyNumberFormat="1" applyFont="1" applyBorder="1" applyAlignment="1">
      <alignment horizontal="center" vertical="center"/>
    </xf>
    <xf numFmtId="172" fontId="15" fillId="0" borderId="20" xfId="12" applyNumberFormat="1" applyFont="1" applyBorder="1" applyAlignment="1">
      <alignment horizontal="right" vertical="center"/>
    </xf>
    <xf numFmtId="175" fontId="26" fillId="4" borderId="4" xfId="27" applyNumberFormat="1" applyFont="1" applyFill="1" applyBorder="1" applyAlignment="1">
      <alignment horizontal="center" vertical="center"/>
    </xf>
    <xf numFmtId="172" fontId="37" fillId="4" borderId="3" xfId="12" applyNumberFormat="1" applyFont="1" applyFill="1" applyBorder="1" applyAlignment="1">
      <alignment horizontal="right" vertical="center"/>
    </xf>
    <xf numFmtId="3" fontId="15" fillId="0" borderId="25" xfId="12" applyNumberFormat="1" applyFont="1" applyBorder="1" applyAlignment="1">
      <alignment horizontal="center" vertical="center"/>
    </xf>
    <xf numFmtId="175" fontId="15" fillId="0" borderId="26" xfId="27" applyNumberFormat="1" applyFont="1" applyBorder="1" applyAlignment="1">
      <alignment horizontal="center" vertical="center"/>
    </xf>
    <xf numFmtId="172" fontId="15" fillId="0" borderId="25" xfId="12" applyNumberFormat="1" applyFont="1" applyBorder="1" applyAlignment="1">
      <alignment horizontal="right" vertical="center"/>
    </xf>
    <xf numFmtId="3" fontId="26" fillId="4" borderId="3" xfId="12" applyNumberFormat="1" applyFont="1" applyFill="1" applyBorder="1" applyAlignment="1">
      <alignment horizontal="center" vertical="center"/>
    </xf>
    <xf numFmtId="172" fontId="26" fillId="4" borderId="3" xfId="12" applyNumberFormat="1" applyFont="1" applyFill="1" applyBorder="1" applyAlignment="1">
      <alignment horizontal="right" vertical="center"/>
    </xf>
    <xf numFmtId="0" fontId="6" fillId="0" borderId="55" xfId="12" applyFont="1" applyBorder="1" applyAlignment="1">
      <alignment vertical="center"/>
    </xf>
    <xf numFmtId="0" fontId="6" fillId="0" borderId="16" xfId="12" applyFont="1" applyBorder="1" applyAlignment="1">
      <alignment vertical="center"/>
    </xf>
    <xf numFmtId="0" fontId="6" fillId="0" borderId="28" xfId="12" applyFont="1" applyBorder="1" applyAlignment="1">
      <alignment vertical="center"/>
    </xf>
    <xf numFmtId="3" fontId="15" fillId="0" borderId="18" xfId="12" applyNumberFormat="1" applyFont="1" applyBorder="1" applyAlignment="1">
      <alignment horizontal="right" vertical="center"/>
    </xf>
    <xf numFmtId="175" fontId="15" fillId="0" borderId="19" xfId="27" applyNumberFormat="1" applyFont="1" applyBorder="1" applyAlignment="1">
      <alignment horizontal="center" vertical="center"/>
    </xf>
    <xf numFmtId="4" fontId="15" fillId="0" borderId="59" xfId="12" applyNumberFormat="1" applyFont="1" applyBorder="1" applyAlignment="1">
      <alignment horizontal="right" vertical="center"/>
    </xf>
    <xf numFmtId="3" fontId="15" fillId="0" borderId="20" xfId="12" applyNumberFormat="1" applyFont="1" applyBorder="1" applyAlignment="1">
      <alignment horizontal="right" vertical="center"/>
    </xf>
    <xf numFmtId="4" fontId="15" fillId="0" borderId="30" xfId="12" applyNumberFormat="1" applyFont="1" applyBorder="1" applyAlignment="1">
      <alignment horizontal="right" vertical="center"/>
    </xf>
    <xf numFmtId="3" fontId="37" fillId="0" borderId="3" xfId="12" applyNumberFormat="1" applyFont="1" applyBorder="1" applyAlignment="1">
      <alignment horizontal="right" vertical="center"/>
    </xf>
    <xf numFmtId="175" fontId="37" fillId="0" borderId="4" xfId="27" applyNumberFormat="1" applyFont="1" applyBorder="1" applyAlignment="1">
      <alignment horizontal="center" vertical="center"/>
    </xf>
    <xf numFmtId="4" fontId="37" fillId="0" borderId="31" xfId="12" applyNumberFormat="1" applyFont="1" applyBorder="1" applyAlignment="1">
      <alignment horizontal="right" vertical="center"/>
    </xf>
    <xf numFmtId="3" fontId="15" fillId="0" borderId="14" xfId="12" applyNumberFormat="1" applyFont="1" applyBorder="1" applyAlignment="1">
      <alignment horizontal="right" vertical="center"/>
    </xf>
    <xf numFmtId="4" fontId="15" fillId="0" borderId="61" xfId="12" applyNumberFormat="1" applyFont="1" applyBorder="1" applyAlignment="1">
      <alignment horizontal="right" vertical="center"/>
    </xf>
    <xf numFmtId="175" fontId="26" fillId="0" borderId="4" xfId="27" applyNumberFormat="1" applyFont="1" applyBorder="1" applyAlignment="1">
      <alignment horizontal="center" vertical="center"/>
    </xf>
    <xf numFmtId="3" fontId="15" fillId="0" borderId="55" xfId="12" applyNumberFormat="1" applyFont="1" applyBorder="1" applyAlignment="1">
      <alignment horizontal="right" vertical="center"/>
    </xf>
    <xf numFmtId="175" fontId="15" fillId="0" borderId="16" xfId="27" applyNumberFormat="1" applyFont="1" applyBorder="1" applyAlignment="1">
      <alignment horizontal="center" vertical="center"/>
    </xf>
    <xf numFmtId="4" fontId="15" fillId="0" borderId="28" xfId="12" applyNumberFormat="1" applyFont="1" applyBorder="1" applyAlignment="1">
      <alignment horizontal="right" vertical="center"/>
    </xf>
    <xf numFmtId="3" fontId="37" fillId="0" borderId="45" xfId="12" applyNumberFormat="1" applyFont="1" applyBorder="1" applyAlignment="1">
      <alignment horizontal="right" vertical="center"/>
    </xf>
    <xf numFmtId="175" fontId="37" fillId="0" borderId="40" xfId="27" applyNumberFormat="1" applyFont="1" applyBorder="1" applyAlignment="1">
      <alignment horizontal="center" vertical="center"/>
    </xf>
    <xf numFmtId="4" fontId="37" fillId="0" borderId="80" xfId="12" applyNumberFormat="1" applyFont="1" applyBorder="1" applyAlignment="1">
      <alignment horizontal="right" vertical="center"/>
    </xf>
    <xf numFmtId="3" fontId="26" fillId="4" borderId="3" xfId="12" applyNumberFormat="1" applyFont="1" applyFill="1" applyBorder="1" applyAlignment="1">
      <alignment horizontal="right" vertical="center"/>
    </xf>
    <xf numFmtId="4" fontId="26" fillId="4" borderId="31" xfId="12" applyNumberFormat="1" applyFont="1" applyFill="1" applyBorder="1" applyAlignment="1">
      <alignment horizontal="right" vertical="center"/>
    </xf>
    <xf numFmtId="10" fontId="15" fillId="0" borderId="16" xfId="27" applyNumberFormat="1" applyFont="1" applyBorder="1" applyAlignment="1">
      <alignment horizontal="center" vertical="center"/>
    </xf>
    <xf numFmtId="172" fontId="15" fillId="0" borderId="28" xfId="8" applyNumberFormat="1" applyFont="1" applyBorder="1" applyAlignment="1">
      <alignment horizontal="right" vertical="center"/>
    </xf>
    <xf numFmtId="10" fontId="15" fillId="0" borderId="19" xfId="27" applyNumberFormat="1" applyFont="1" applyBorder="1" applyAlignment="1">
      <alignment horizontal="center" vertical="center"/>
    </xf>
    <xf numFmtId="172" fontId="15" fillId="0" borderId="59" xfId="8" applyNumberFormat="1" applyFont="1" applyBorder="1" applyAlignment="1">
      <alignment horizontal="right" vertical="center"/>
    </xf>
    <xf numFmtId="10" fontId="15" fillId="0" borderId="21" xfId="27" applyNumberFormat="1" applyFont="1" applyBorder="1" applyAlignment="1">
      <alignment horizontal="center" vertical="center"/>
    </xf>
    <xf numFmtId="172" fontId="15" fillId="0" borderId="30" xfId="8" applyNumberFormat="1" applyFont="1" applyBorder="1" applyAlignment="1">
      <alignment horizontal="right" vertical="center"/>
    </xf>
    <xf numFmtId="3" fontId="26" fillId="0" borderId="3" xfId="12" applyNumberFormat="1" applyFont="1" applyBorder="1" applyAlignment="1">
      <alignment horizontal="right" vertical="center"/>
    </xf>
    <xf numFmtId="10" fontId="26" fillId="0" borderId="4" xfId="27" applyNumberFormat="1" applyFont="1" applyBorder="1" applyAlignment="1">
      <alignment horizontal="center" vertical="center"/>
    </xf>
    <xf numFmtId="172" fontId="26" fillId="0" borderId="31" xfId="8" applyNumberFormat="1" applyFont="1" applyBorder="1" applyAlignment="1">
      <alignment horizontal="right" vertical="center"/>
    </xf>
    <xf numFmtId="3" fontId="26" fillId="0" borderId="25" xfId="12" applyNumberFormat="1" applyFont="1" applyBorder="1" applyAlignment="1">
      <alignment horizontal="right" vertical="center"/>
    </xf>
    <xf numFmtId="10" fontId="26" fillId="0" borderId="26" xfId="27" applyNumberFormat="1" applyFont="1" applyBorder="1" applyAlignment="1">
      <alignment horizontal="center" vertical="center"/>
    </xf>
    <xf numFmtId="172" fontId="26" fillId="0" borderId="62" xfId="8" applyNumberFormat="1" applyFont="1" applyBorder="1" applyAlignment="1">
      <alignment horizontal="right" vertical="center"/>
    </xf>
    <xf numFmtId="10" fontId="26" fillId="4" borderId="4" xfId="27" applyNumberFormat="1" applyFont="1" applyFill="1" applyBorder="1" applyAlignment="1">
      <alignment horizontal="center" vertical="center"/>
    </xf>
    <xf numFmtId="172" fontId="26" fillId="4" borderId="31" xfId="8" applyNumberFormat="1" applyFont="1" applyFill="1" applyBorder="1" applyAlignment="1">
      <alignment horizontal="right" vertical="center"/>
    </xf>
    <xf numFmtId="43" fontId="15" fillId="0" borderId="15" xfId="8" applyFont="1" applyBorder="1" applyAlignment="1">
      <alignment horizontal="center" vertical="center"/>
    </xf>
    <xf numFmtId="177" fontId="15" fillId="0" borderId="15" xfId="27" applyNumberFormat="1" applyFont="1" applyBorder="1" applyAlignment="1">
      <alignment horizontal="center" vertical="center"/>
    </xf>
    <xf numFmtId="9" fontId="15" fillId="0" borderId="15" xfId="27" applyFont="1" applyBorder="1" applyAlignment="1">
      <alignment horizontal="center" vertical="center"/>
    </xf>
    <xf numFmtId="43" fontId="15" fillId="0" borderId="26" xfId="8" applyFont="1" applyBorder="1" applyAlignment="1">
      <alignment horizontal="center" vertical="center"/>
    </xf>
    <xf numFmtId="177" fontId="26" fillId="4" borderId="4" xfId="27" applyNumberFormat="1" applyFont="1" applyFill="1" applyBorder="1" applyAlignment="1">
      <alignment horizontal="center" vertical="center"/>
    </xf>
    <xf numFmtId="172" fontId="26" fillId="4" borderId="54" xfId="8" applyNumberFormat="1" applyFont="1" applyFill="1" applyBorder="1" applyAlignment="1">
      <alignment horizontal="right" vertical="center"/>
    </xf>
    <xf numFmtId="171" fontId="15" fillId="0" borderId="14" xfId="12" applyNumberFormat="1" applyFont="1" applyBorder="1"/>
    <xf numFmtId="175" fontId="15" fillId="0" borderId="15" xfId="27" applyNumberFormat="1" applyFont="1" applyBorder="1" applyAlignment="1">
      <alignment horizontal="center"/>
    </xf>
    <xf numFmtId="172" fontId="15" fillId="0" borderId="14" xfId="12" applyNumberFormat="1" applyFont="1" applyBorder="1"/>
    <xf numFmtId="171" fontId="15" fillId="0" borderId="18" xfId="12" applyNumberFormat="1" applyFont="1" applyBorder="1"/>
    <xf numFmtId="175" fontId="15" fillId="0" borderId="19" xfId="27" applyNumberFormat="1" applyFont="1" applyBorder="1" applyAlignment="1">
      <alignment horizontal="center"/>
    </xf>
    <xf numFmtId="172" fontId="15" fillId="0" borderId="18" xfId="12" applyNumberFormat="1" applyFont="1" applyBorder="1"/>
    <xf numFmtId="172" fontId="15" fillId="0" borderId="36" xfId="12" applyNumberFormat="1" applyFont="1" applyBorder="1"/>
    <xf numFmtId="171" fontId="15" fillId="0" borderId="36" xfId="12" applyNumberFormat="1" applyFont="1" applyBorder="1"/>
    <xf numFmtId="171" fontId="15" fillId="0" borderId="60" xfId="12" applyNumberFormat="1" applyFont="1" applyBorder="1"/>
    <xf numFmtId="175" fontId="15" fillId="0" borderId="21" xfId="27" applyNumberFormat="1" applyFont="1" applyBorder="1" applyAlignment="1">
      <alignment horizontal="center"/>
    </xf>
    <xf numFmtId="172" fontId="15" fillId="0" borderId="60" xfId="12" applyNumberFormat="1" applyFont="1" applyBorder="1"/>
    <xf numFmtId="171" fontId="26" fillId="4" borderId="13" xfId="12" applyNumberFormat="1" applyFont="1" applyFill="1" applyBorder="1"/>
    <xf numFmtId="175" fontId="26" fillId="4" borderId="4" xfId="27" applyNumberFormat="1" applyFont="1" applyFill="1" applyBorder="1" applyAlignment="1">
      <alignment horizontal="center"/>
    </xf>
    <xf numFmtId="172" fontId="26" fillId="4" borderId="13" xfId="12" applyNumberFormat="1" applyFont="1" applyFill="1" applyBorder="1"/>
    <xf numFmtId="171" fontId="26" fillId="4" borderId="39" xfId="12" applyNumberFormat="1" applyFont="1" applyFill="1" applyBorder="1"/>
    <xf numFmtId="175" fontId="26" fillId="4" borderId="65" xfId="27" applyNumberFormat="1" applyFont="1" applyFill="1" applyBorder="1" applyAlignment="1">
      <alignment horizontal="center"/>
    </xf>
    <xf numFmtId="172" fontId="26" fillId="4" borderId="39" xfId="12" applyNumberFormat="1" applyFont="1" applyFill="1" applyBorder="1"/>
    <xf numFmtId="171" fontId="15" fillId="0" borderId="55" xfId="8" applyNumberFormat="1" applyFont="1" applyBorder="1" applyAlignment="1">
      <alignment horizontal="center" vertical="center"/>
    </xf>
    <xf numFmtId="175" fontId="15" fillId="0" borderId="8" xfId="27" applyNumberFormat="1" applyFont="1" applyBorder="1" applyAlignment="1">
      <alignment horizontal="center" vertical="center"/>
    </xf>
    <xf numFmtId="172" fontId="15" fillId="0" borderId="55" xfId="8" applyNumberFormat="1" applyFont="1" applyBorder="1" applyAlignment="1">
      <alignment horizontal="right" vertical="center"/>
    </xf>
    <xf numFmtId="171" fontId="15" fillId="0" borderId="66" xfId="8" applyNumberFormat="1" applyFont="1" applyBorder="1" applyAlignment="1">
      <alignment horizontal="center" vertical="center"/>
    </xf>
    <xf numFmtId="175" fontId="15" fillId="0" borderId="43" xfId="27" applyNumberFormat="1" applyFont="1" applyBorder="1" applyAlignment="1">
      <alignment horizontal="center" vertical="center"/>
    </xf>
    <xf numFmtId="172" fontId="15" fillId="0" borderId="66" xfId="8" applyNumberFormat="1" applyFont="1" applyBorder="1" applyAlignment="1">
      <alignment horizontal="right" vertical="center"/>
    </xf>
    <xf numFmtId="171" fontId="26" fillId="4" borderId="3" xfId="8" applyNumberFormat="1" applyFont="1" applyFill="1" applyBorder="1" applyAlignment="1">
      <alignment horizontal="center" vertical="center"/>
    </xf>
    <xf numFmtId="175" fontId="26" fillId="4" borderId="6" xfId="27" applyNumberFormat="1" applyFont="1" applyFill="1" applyBorder="1" applyAlignment="1">
      <alignment horizontal="center" vertical="center"/>
    </xf>
    <xf numFmtId="172" fontId="26" fillId="4" borderId="3" xfId="8" applyNumberFormat="1" applyFont="1" applyFill="1" applyBorder="1" applyAlignment="1">
      <alignment horizontal="right" vertical="center"/>
    </xf>
    <xf numFmtId="166" fontId="26" fillId="4" borderId="3" xfId="8" applyNumberFormat="1" applyFont="1" applyFill="1" applyBorder="1" applyAlignment="1">
      <alignment horizontal="center" vertical="center"/>
    </xf>
    <xf numFmtId="10" fontId="26" fillId="4" borderId="6" xfId="27" applyNumberFormat="1" applyFont="1" applyFill="1" applyBorder="1" applyAlignment="1">
      <alignment horizontal="center" vertical="center"/>
    </xf>
    <xf numFmtId="10" fontId="15" fillId="0" borderId="43" xfId="27" applyNumberFormat="1" applyFont="1" applyBorder="1" applyAlignment="1">
      <alignment horizontal="center" vertical="center"/>
    </xf>
    <xf numFmtId="172" fontId="15" fillId="0" borderId="55" xfId="8" applyNumberFormat="1" applyFont="1" applyBorder="1" applyAlignment="1">
      <alignment horizontal="center" vertical="center"/>
    </xf>
    <xf numFmtId="171" fontId="15" fillId="0" borderId="18" xfId="8" applyNumberFormat="1" applyFont="1" applyBorder="1" applyAlignment="1">
      <alignment horizontal="center" vertical="center"/>
    </xf>
    <xf numFmtId="172" fontId="15" fillId="0" borderId="18" xfId="8" applyNumberFormat="1" applyFont="1" applyBorder="1" applyAlignment="1">
      <alignment horizontal="center" vertical="center"/>
    </xf>
    <xf numFmtId="171" fontId="15" fillId="0" borderId="45" xfId="8" applyNumberFormat="1" applyFont="1" applyBorder="1" applyAlignment="1">
      <alignment horizontal="center" vertical="center"/>
    </xf>
    <xf numFmtId="175" fontId="15" fillId="0" borderId="40" xfId="27" applyNumberFormat="1" applyFont="1" applyBorder="1" applyAlignment="1">
      <alignment horizontal="center" vertical="center"/>
    </xf>
    <xf numFmtId="172" fontId="15" fillId="0" borderId="45" xfId="8" applyNumberFormat="1" applyFont="1" applyBorder="1" applyAlignment="1">
      <alignment horizontal="center" vertical="center"/>
    </xf>
    <xf numFmtId="10" fontId="15" fillId="0" borderId="40" xfId="27" applyNumberFormat="1" applyFont="1" applyBorder="1" applyAlignment="1">
      <alignment horizontal="center" vertical="center"/>
    </xf>
    <xf numFmtId="171" fontId="26" fillId="4" borderId="66" xfId="8" applyNumberFormat="1" applyFont="1" applyFill="1" applyBorder="1" applyAlignment="1">
      <alignment horizontal="center" vertical="center"/>
    </xf>
    <xf numFmtId="175" fontId="26" fillId="4" borderId="43" xfId="27" applyNumberFormat="1" applyFont="1" applyFill="1" applyBorder="1" applyAlignment="1">
      <alignment horizontal="center" vertical="center"/>
    </xf>
    <xf numFmtId="166" fontId="26" fillId="4" borderId="66" xfId="8" applyNumberFormat="1" applyFont="1" applyFill="1" applyBorder="1" applyAlignment="1">
      <alignment horizontal="center" vertical="center"/>
    </xf>
    <xf numFmtId="10" fontId="26" fillId="4" borderId="43" xfId="27" applyNumberFormat="1" applyFont="1" applyFill="1" applyBorder="1" applyAlignment="1">
      <alignment horizontal="center" vertical="center"/>
    </xf>
    <xf numFmtId="0" fontId="26" fillId="4" borderId="2" xfId="12" applyFont="1" applyFill="1" applyBorder="1" applyAlignment="1">
      <alignment horizontal="center" vertical="center" wrapText="1"/>
    </xf>
    <xf numFmtId="171" fontId="15" fillId="0" borderId="7" xfId="8" applyNumberFormat="1" applyFont="1" applyBorder="1" applyAlignment="1">
      <alignment vertical="center"/>
    </xf>
    <xf numFmtId="175" fontId="15" fillId="0" borderId="8" xfId="27" applyNumberFormat="1" applyFont="1" applyBorder="1" applyAlignment="1">
      <alignment horizontal="center" vertical="center" wrapText="1"/>
    </xf>
    <xf numFmtId="171" fontId="15" fillId="0" borderId="17" xfId="8" applyNumberFormat="1" applyFont="1" applyBorder="1" applyAlignment="1">
      <alignment vertical="center"/>
    </xf>
    <xf numFmtId="175" fontId="15" fillId="0" borderId="35" xfId="27" applyNumberFormat="1" applyFont="1" applyBorder="1" applyAlignment="1">
      <alignment horizontal="center" vertical="center" wrapText="1"/>
    </xf>
    <xf numFmtId="171" fontId="15" fillId="0" borderId="9" xfId="8" applyNumberFormat="1" applyFont="1" applyBorder="1" applyAlignment="1">
      <alignment vertical="center"/>
    </xf>
    <xf numFmtId="166" fontId="15" fillId="0" borderId="9" xfId="8" applyNumberFormat="1" applyFont="1" applyBorder="1" applyAlignment="1">
      <alignment vertical="center"/>
    </xf>
    <xf numFmtId="171" fontId="15" fillId="4" borderId="9" xfId="8" applyNumberFormat="1" applyFont="1" applyFill="1" applyBorder="1" applyAlignment="1">
      <alignment vertical="center"/>
    </xf>
    <xf numFmtId="175" fontId="15" fillId="4" borderId="10" xfId="27" applyNumberFormat="1" applyFont="1" applyFill="1" applyBorder="1" applyAlignment="1">
      <alignment horizontal="center" vertical="center" wrapText="1"/>
    </xf>
    <xf numFmtId="0" fontId="6" fillId="0" borderId="34" xfId="12" applyFont="1" applyFill="1" applyBorder="1" applyAlignment="1">
      <alignment horizontal="left" vertical="center"/>
    </xf>
    <xf numFmtId="171" fontId="15" fillId="0" borderId="55" xfId="8" applyNumberFormat="1" applyFont="1" applyBorder="1" applyAlignment="1">
      <alignment vertical="center"/>
    </xf>
    <xf numFmtId="171" fontId="15" fillId="0" borderId="28" xfId="8" applyNumberFormat="1" applyFont="1" applyBorder="1" applyAlignment="1">
      <alignment vertical="center"/>
    </xf>
    <xf numFmtId="0" fontId="6" fillId="0" borderId="60" xfId="12" applyFont="1" applyFill="1" applyBorder="1" applyAlignment="1">
      <alignment horizontal="left" vertical="center"/>
    </xf>
    <xf numFmtId="171" fontId="15" fillId="0" borderId="45" xfId="8" applyNumberFormat="1" applyFont="1" applyBorder="1" applyAlignment="1">
      <alignment vertical="center"/>
    </xf>
    <xf numFmtId="171" fontId="15" fillId="0" borderId="80" xfId="8" applyNumberFormat="1" applyFont="1" applyBorder="1" applyAlignment="1">
      <alignment vertical="center"/>
    </xf>
    <xf numFmtId="0" fontId="12" fillId="4" borderId="13" xfId="12" applyFont="1" applyFill="1" applyBorder="1" applyAlignment="1">
      <alignment horizontal="left" vertical="center"/>
    </xf>
    <xf numFmtId="166" fontId="15" fillId="0" borderId="16" xfId="8" applyNumberFormat="1" applyFont="1" applyBorder="1" applyAlignment="1">
      <alignment vertical="center"/>
    </xf>
    <xf numFmtId="171" fontId="15" fillId="0" borderId="18" xfId="8" applyNumberFormat="1" applyFont="1" applyBorder="1" applyAlignment="1">
      <alignment vertical="center"/>
    </xf>
    <xf numFmtId="171" fontId="15" fillId="0" borderId="5" xfId="12" applyNumberFormat="1" applyFont="1" applyBorder="1" applyAlignment="1">
      <alignment vertical="center"/>
    </xf>
    <xf numFmtId="175" fontId="15" fillId="0" borderId="6" xfId="27" applyNumberFormat="1" applyFont="1" applyBorder="1" applyAlignment="1">
      <alignment horizontal="center" vertical="center"/>
    </xf>
    <xf numFmtId="172" fontId="15" fillId="0" borderId="7" xfId="8" applyNumberFormat="1" applyFont="1" applyBorder="1" applyAlignment="1">
      <alignment vertical="center"/>
    </xf>
    <xf numFmtId="172" fontId="15" fillId="0" borderId="9" xfId="8" applyNumberFormat="1" applyFont="1" applyBorder="1" applyAlignment="1">
      <alignment vertical="center"/>
    </xf>
    <xf numFmtId="175" fontId="15" fillId="0" borderId="10" xfId="27" applyNumberFormat="1" applyFont="1" applyBorder="1" applyAlignment="1">
      <alignment horizontal="center" vertical="center" wrapText="1"/>
    </xf>
    <xf numFmtId="173" fontId="12" fillId="4" borderId="5" xfId="8" applyNumberFormat="1" applyFont="1" applyFill="1" applyBorder="1" applyAlignment="1">
      <alignment horizontal="center" vertical="center"/>
    </xf>
    <xf numFmtId="175" fontId="12" fillId="4" borderId="6" xfId="27" applyNumberFormat="1" applyFont="1" applyFill="1" applyBorder="1" applyAlignment="1">
      <alignment horizontal="center" vertical="center" wrapText="1"/>
    </xf>
    <xf numFmtId="0" fontId="12" fillId="4" borderId="6" xfId="0" applyFont="1" applyFill="1" applyBorder="1" applyAlignment="1">
      <alignment horizontal="center" vertical="center" wrapText="1"/>
    </xf>
    <xf numFmtId="4" fontId="15" fillId="0" borderId="7" xfId="8" applyNumberFormat="1" applyFont="1" applyBorder="1" applyAlignment="1">
      <alignment vertical="center"/>
    </xf>
    <xf numFmtId="3" fontId="15" fillId="0" borderId="9" xfId="8" applyNumberFormat="1" applyFont="1" applyBorder="1" applyAlignment="1">
      <alignment vertical="center"/>
    </xf>
    <xf numFmtId="10" fontId="15" fillId="0" borderId="8" xfId="27" applyNumberFormat="1" applyFont="1" applyBorder="1" applyAlignment="1">
      <alignment horizontal="center" vertical="center" wrapText="1"/>
    </xf>
    <xf numFmtId="10" fontId="15" fillId="0" borderId="10" xfId="27" applyNumberFormat="1" applyFont="1" applyBorder="1" applyAlignment="1">
      <alignment horizontal="center" vertical="center" wrapText="1"/>
    </xf>
    <xf numFmtId="10" fontId="12" fillId="4" borderId="6" xfId="27" applyNumberFormat="1" applyFont="1" applyFill="1" applyBorder="1" applyAlignment="1">
      <alignment horizontal="center" vertical="center" wrapText="1"/>
    </xf>
    <xf numFmtId="0" fontId="26" fillId="4" borderId="3" xfId="0" applyFont="1" applyFill="1" applyBorder="1" applyAlignment="1">
      <alignment horizontal="center" vertical="center" wrapText="1"/>
    </xf>
    <xf numFmtId="43" fontId="15" fillId="0" borderId="55" xfId="1" applyFont="1" applyBorder="1" applyAlignment="1">
      <alignment vertical="center"/>
    </xf>
    <xf numFmtId="10" fontId="15" fillId="0" borderId="16" xfId="2" applyNumberFormat="1" applyFont="1" applyBorder="1" applyAlignment="1">
      <alignment horizontal="center" vertical="center" wrapText="1"/>
    </xf>
    <xf numFmtId="43" fontId="15" fillId="0" borderId="45" xfId="1" applyFont="1" applyBorder="1" applyAlignment="1">
      <alignment vertical="center"/>
    </xf>
    <xf numFmtId="10" fontId="15" fillId="0" borderId="40" xfId="2" applyNumberFormat="1" applyFont="1" applyBorder="1" applyAlignment="1">
      <alignment horizontal="center" vertical="center" wrapText="1"/>
    </xf>
    <xf numFmtId="4" fontId="15" fillId="0" borderId="55" xfId="1" applyNumberFormat="1" applyFont="1" applyBorder="1" applyAlignment="1">
      <alignment vertical="center"/>
    </xf>
    <xf numFmtId="4" fontId="12" fillId="4" borderId="3" xfId="1" applyNumberFormat="1" applyFont="1" applyFill="1" applyBorder="1" applyAlignment="1">
      <alignment vertical="center"/>
    </xf>
    <xf numFmtId="43" fontId="12" fillId="4" borderId="3" xfId="1" applyNumberFormat="1" applyFont="1" applyFill="1" applyBorder="1" applyAlignment="1">
      <alignment vertical="center"/>
    </xf>
    <xf numFmtId="4" fontId="15" fillId="0" borderId="18" xfId="1" applyNumberFormat="1" applyFont="1" applyBorder="1" applyAlignment="1">
      <alignment vertical="center"/>
    </xf>
    <xf numFmtId="175" fontId="15" fillId="0" borderId="19" xfId="2" applyNumberFormat="1" applyFont="1" applyBorder="1" applyAlignment="1">
      <alignment horizontal="center" vertical="center" wrapText="1"/>
    </xf>
    <xf numFmtId="4" fontId="15" fillId="0" borderId="45" xfId="1" applyNumberFormat="1" applyFont="1" applyBorder="1" applyAlignment="1">
      <alignment vertical="center"/>
    </xf>
    <xf numFmtId="175" fontId="15" fillId="0" borderId="40" xfId="2" applyNumberFormat="1" applyFont="1" applyBorder="1" applyAlignment="1">
      <alignment horizontal="center" vertical="center" wrapText="1"/>
    </xf>
    <xf numFmtId="3" fontId="15" fillId="0" borderId="14" xfId="1" applyNumberFormat="1" applyFont="1" applyBorder="1" applyAlignment="1">
      <alignment horizontal="center" vertical="center"/>
    </xf>
    <xf numFmtId="3" fontId="15" fillId="0" borderId="25" xfId="1" applyNumberFormat="1" applyFont="1" applyBorder="1" applyAlignment="1">
      <alignment horizontal="center" vertical="center"/>
    </xf>
    <xf numFmtId="175" fontId="15" fillId="0" borderId="15" xfId="2" applyNumberFormat="1" applyFont="1" applyBorder="1" applyAlignment="1">
      <alignment horizontal="center" vertical="center" wrapText="1"/>
    </xf>
    <xf numFmtId="3" fontId="12" fillId="4" borderId="3" xfId="1" applyNumberFormat="1" applyFont="1" applyFill="1" applyBorder="1" applyAlignment="1">
      <alignment horizontal="center" vertical="center"/>
    </xf>
    <xf numFmtId="0" fontId="12" fillId="4" borderId="46" xfId="33" applyFont="1" applyFill="1" applyBorder="1" applyAlignment="1">
      <alignment horizontal="center" vertical="center" wrapText="1"/>
    </xf>
    <xf numFmtId="0" fontId="12" fillId="4" borderId="47" xfId="33" applyFont="1" applyFill="1" applyBorder="1" applyAlignment="1">
      <alignment horizontal="center" vertical="center" wrapText="1"/>
    </xf>
    <xf numFmtId="3" fontId="15" fillId="0" borderId="55" xfId="1" applyNumberFormat="1" applyFont="1" applyBorder="1" applyAlignment="1">
      <alignment horizontal="center" vertical="center"/>
    </xf>
    <xf numFmtId="3" fontId="15" fillId="0" borderId="20" xfId="1" applyNumberFormat="1" applyFont="1" applyBorder="1" applyAlignment="1">
      <alignment horizontal="center" vertical="center"/>
    </xf>
    <xf numFmtId="175" fontId="15" fillId="0" borderId="21" xfId="2" applyNumberFormat="1" applyFont="1" applyBorder="1" applyAlignment="1">
      <alignment horizontal="center" vertical="center" wrapText="1"/>
    </xf>
    <xf numFmtId="3" fontId="26" fillId="7" borderId="3" xfId="1" applyNumberFormat="1" applyFont="1" applyFill="1" applyBorder="1" applyAlignment="1">
      <alignment horizontal="center" vertical="center"/>
    </xf>
    <xf numFmtId="175" fontId="26" fillId="7" borderId="4" xfId="2" applyNumberFormat="1" applyFont="1" applyFill="1" applyBorder="1" applyAlignment="1">
      <alignment horizontal="center" vertical="center" wrapText="1"/>
    </xf>
    <xf numFmtId="166" fontId="15" fillId="0" borderId="15" xfId="1" applyNumberFormat="1" applyFont="1" applyBorder="1" applyAlignment="1">
      <alignment vertical="center"/>
    </xf>
    <xf numFmtId="175" fontId="15" fillId="0" borderId="26" xfId="2" applyNumberFormat="1" applyFont="1" applyBorder="1" applyAlignment="1">
      <alignment horizontal="center" vertical="center" wrapText="1"/>
    </xf>
    <xf numFmtId="166" fontId="15" fillId="0" borderId="26" xfId="1" applyNumberFormat="1" applyFont="1" applyBorder="1" applyAlignment="1">
      <alignment vertical="center"/>
    </xf>
    <xf numFmtId="3" fontId="15" fillId="7" borderId="3" xfId="1" applyNumberFormat="1" applyFont="1" applyFill="1" applyBorder="1" applyAlignment="1">
      <alignment horizontal="center" vertical="center"/>
    </xf>
    <xf numFmtId="166" fontId="15" fillId="7" borderId="4" xfId="1" applyNumberFormat="1" applyFont="1" applyFill="1" applyBorder="1" applyAlignment="1">
      <alignment vertical="center"/>
    </xf>
    <xf numFmtId="3" fontId="12" fillId="4" borderId="66" xfId="1" applyNumberFormat="1" applyFont="1" applyFill="1" applyBorder="1" applyAlignment="1">
      <alignment horizontal="center" vertical="center"/>
    </xf>
    <xf numFmtId="175" fontId="12" fillId="4" borderId="65" xfId="2" applyNumberFormat="1" applyFont="1" applyFill="1" applyBorder="1" applyAlignment="1">
      <alignment horizontal="center" vertical="center" wrapText="1"/>
    </xf>
    <xf numFmtId="4" fontId="15" fillId="0" borderId="25" xfId="6" applyNumberFormat="1" applyFont="1" applyBorder="1" applyAlignment="1">
      <alignment vertical="center"/>
    </xf>
    <xf numFmtId="175" fontId="15" fillId="0" borderId="26" xfId="2" applyNumberFormat="1" applyFont="1" applyBorder="1" applyAlignment="1">
      <alignment horizontal="center" vertical="center"/>
    </xf>
    <xf numFmtId="175" fontId="12" fillId="0" borderId="40" xfId="2" applyNumberFormat="1" applyFont="1" applyBorder="1" applyAlignment="1">
      <alignment horizontal="center" vertical="center"/>
    </xf>
    <xf numFmtId="176" fontId="15" fillId="0" borderId="26" xfId="2" applyNumberFormat="1" applyFont="1" applyBorder="1" applyAlignment="1">
      <alignment horizontal="center" vertical="center"/>
    </xf>
    <xf numFmtId="176" fontId="26" fillId="6" borderId="26" xfId="2" applyNumberFormat="1" applyFont="1" applyFill="1" applyBorder="1" applyAlignment="1">
      <alignment horizontal="center" vertical="center"/>
    </xf>
    <xf numFmtId="176" fontId="26" fillId="4" borderId="26" xfId="2" applyNumberFormat="1" applyFont="1" applyFill="1" applyBorder="1" applyAlignment="1">
      <alignment horizontal="center" vertical="center"/>
    </xf>
    <xf numFmtId="176" fontId="12" fillId="0" borderId="19" xfId="2" applyNumberFormat="1" applyFont="1" applyBorder="1" applyAlignment="1">
      <alignment horizontal="center" vertical="center"/>
    </xf>
    <xf numFmtId="176" fontId="12" fillId="0" borderId="40" xfId="2" applyNumberFormat="1" applyFont="1" applyBorder="1" applyAlignment="1">
      <alignment horizontal="center" vertical="center"/>
    </xf>
    <xf numFmtId="0" fontId="18" fillId="0" borderId="50" xfId="3" applyFont="1" applyFill="1" applyBorder="1" applyAlignment="1">
      <alignment horizontal="left" vertical="center"/>
    </xf>
    <xf numFmtId="171" fontId="23" fillId="0" borderId="28" xfId="1" applyNumberFormat="1" applyFont="1" applyBorder="1" applyAlignment="1">
      <alignment vertical="center"/>
    </xf>
    <xf numFmtId="171" fontId="23" fillId="0" borderId="59" xfId="1" applyNumberFormat="1" applyFont="1" applyBorder="1" applyAlignment="1">
      <alignment vertical="center"/>
    </xf>
    <xf numFmtId="171" fontId="23" fillId="0" borderId="80" xfId="1" applyNumberFormat="1" applyFont="1" applyBorder="1" applyAlignment="1">
      <alignment vertical="center"/>
    </xf>
    <xf numFmtId="171" fontId="32" fillId="4" borderId="31" xfId="1" applyNumberFormat="1" applyFont="1" applyFill="1" applyBorder="1" applyAlignment="1">
      <alignment vertical="center"/>
    </xf>
    <xf numFmtId="0" fontId="32" fillId="4" borderId="5" xfId="33" applyFont="1" applyFill="1" applyBorder="1" applyAlignment="1">
      <alignment horizontal="left" vertical="center" indent="1"/>
    </xf>
    <xf numFmtId="0" fontId="12" fillId="4" borderId="52" xfId="33" applyFont="1" applyFill="1" applyBorder="1" applyAlignment="1">
      <alignment horizontal="center" vertical="center" wrapText="1"/>
    </xf>
    <xf numFmtId="0" fontId="12" fillId="4" borderId="5" xfId="33" applyFont="1" applyFill="1" applyBorder="1" applyAlignment="1">
      <alignment horizontal="left" vertical="center" wrapText="1"/>
    </xf>
    <xf numFmtId="0" fontId="15" fillId="0" borderId="7" xfId="41" applyFont="1" applyBorder="1" applyAlignment="1">
      <alignment horizontal="left" vertical="center" indent="1"/>
    </xf>
    <xf numFmtId="170" fontId="25" fillId="0" borderId="55" xfId="6" applyNumberFormat="1" applyFont="1" applyBorder="1" applyAlignment="1">
      <alignment vertical="center"/>
    </xf>
    <xf numFmtId="0" fontId="6" fillId="0" borderId="16" xfId="12" applyBorder="1" applyAlignment="1">
      <alignment horizontal="center"/>
    </xf>
    <xf numFmtId="170" fontId="25" fillId="0" borderId="18" xfId="6" applyNumberFormat="1" applyFont="1" applyBorder="1" applyAlignment="1">
      <alignment vertical="center"/>
    </xf>
    <xf numFmtId="176" fontId="6" fillId="0" borderId="19" xfId="2" applyNumberFormat="1" applyFont="1" applyBorder="1" applyAlignment="1">
      <alignment horizontal="center"/>
    </xf>
    <xf numFmtId="170" fontId="25" fillId="0" borderId="45" xfId="6" applyNumberFormat="1" applyFont="1" applyBorder="1" applyAlignment="1">
      <alignment vertical="center"/>
    </xf>
    <xf numFmtId="176" fontId="6" fillId="0" borderId="40" xfId="2" applyNumberFormat="1" applyFont="1" applyBorder="1" applyAlignment="1">
      <alignment horizontal="center"/>
    </xf>
    <xf numFmtId="0" fontId="6" fillId="0" borderId="9" xfId="12" applyFont="1" applyFill="1" applyBorder="1" applyAlignment="1">
      <alignment vertical="center"/>
    </xf>
    <xf numFmtId="3" fontId="25" fillId="0" borderId="45" xfId="8" applyNumberFormat="1" applyFont="1" applyBorder="1" applyAlignment="1">
      <alignment vertical="center"/>
    </xf>
    <xf numFmtId="4" fontId="25" fillId="0" borderId="40" xfId="8" applyNumberFormat="1" applyFont="1" applyBorder="1" applyAlignment="1">
      <alignment vertical="center"/>
    </xf>
    <xf numFmtId="0" fontId="12" fillId="4" borderId="3" xfId="12" applyFont="1" applyFill="1" applyBorder="1" applyAlignment="1">
      <alignment horizontal="center" vertical="center"/>
    </xf>
    <xf numFmtId="0" fontId="12" fillId="4" borderId="4" xfId="12" applyFont="1" applyFill="1" applyBorder="1" applyAlignment="1">
      <alignment horizontal="center" vertical="center"/>
    </xf>
    <xf numFmtId="3" fontId="26" fillId="4" borderId="66" xfId="8" applyNumberFormat="1" applyFont="1" applyFill="1" applyBorder="1" applyAlignment="1">
      <alignment horizontal="right" vertical="center"/>
    </xf>
    <xf numFmtId="4" fontId="26" fillId="4" borderId="65" xfId="8" applyNumberFormat="1" applyFont="1" applyFill="1" applyBorder="1" applyAlignment="1">
      <alignment horizontal="right" vertical="center"/>
    </xf>
    <xf numFmtId="3" fontId="26" fillId="4" borderId="3" xfId="8" applyNumberFormat="1" applyFont="1" applyFill="1" applyBorder="1" applyAlignment="1">
      <alignment horizontal="right" vertical="center"/>
    </xf>
    <xf numFmtId="4" fontId="26" fillId="4" borderId="4" xfId="8" applyNumberFormat="1" applyFont="1" applyFill="1" applyBorder="1" applyAlignment="1">
      <alignment horizontal="right" vertical="center"/>
    </xf>
    <xf numFmtId="3" fontId="12" fillId="4" borderId="3" xfId="8" applyNumberFormat="1" applyFont="1" applyFill="1" applyBorder="1" applyAlignment="1">
      <alignment horizontal="right" vertical="center"/>
    </xf>
    <xf numFmtId="4" fontId="12" fillId="4" borderId="4" xfId="8" applyNumberFormat="1" applyFont="1" applyFill="1" applyBorder="1" applyAlignment="1">
      <alignment horizontal="right" vertical="center"/>
    </xf>
    <xf numFmtId="0" fontId="12" fillId="4" borderId="46" xfId="12" applyFont="1" applyFill="1" applyBorder="1" applyAlignment="1">
      <alignment horizontal="center" vertical="center" wrapText="1"/>
    </xf>
    <xf numFmtId="0" fontId="26" fillId="4" borderId="47" xfId="12" applyFont="1" applyFill="1" applyBorder="1" applyAlignment="1">
      <alignment horizontal="center" vertical="center" wrapText="1"/>
    </xf>
    <xf numFmtId="3" fontId="15" fillId="0" borderId="55" xfId="8" applyNumberFormat="1" applyFont="1" applyBorder="1" applyAlignment="1">
      <alignment vertical="center"/>
    </xf>
    <xf numFmtId="175" fontId="6" fillId="0" borderId="16" xfId="2" applyNumberFormat="1" applyFont="1" applyBorder="1" applyAlignment="1">
      <alignment horizontal="center"/>
    </xf>
    <xf numFmtId="4" fontId="15" fillId="0" borderId="45" xfId="8" applyNumberFormat="1" applyFont="1" applyBorder="1" applyAlignment="1">
      <alignment vertical="center"/>
    </xf>
    <xf numFmtId="175" fontId="6" fillId="0" borderId="40" xfId="2" applyNumberFormat="1" applyFont="1" applyBorder="1" applyAlignment="1">
      <alignment horizontal="center"/>
    </xf>
    <xf numFmtId="171" fontId="15" fillId="0" borderId="55" xfId="8" applyNumberFormat="1" applyFont="1" applyFill="1" applyBorder="1" applyAlignment="1">
      <alignment horizontal="right" vertical="center"/>
    </xf>
    <xf numFmtId="175" fontId="15" fillId="0" borderId="16" xfId="27" applyNumberFormat="1" applyFont="1" applyFill="1" applyBorder="1" applyAlignment="1">
      <alignment horizontal="center" vertical="center" wrapText="1"/>
    </xf>
    <xf numFmtId="171" fontId="15" fillId="0" borderId="18" xfId="8" applyNumberFormat="1" applyFont="1" applyFill="1" applyBorder="1" applyAlignment="1">
      <alignment horizontal="right" vertical="center"/>
    </xf>
    <xf numFmtId="175" fontId="15" fillId="0" borderId="19" xfId="27" applyNumberFormat="1" applyFont="1" applyFill="1" applyBorder="1" applyAlignment="1">
      <alignment horizontal="center" vertical="center" wrapText="1"/>
    </xf>
    <xf numFmtId="171" fontId="15" fillId="0" borderId="45" xfId="8" applyNumberFormat="1" applyFont="1" applyFill="1" applyBorder="1" applyAlignment="1">
      <alignment horizontal="right" vertical="center"/>
    </xf>
    <xf numFmtId="175" fontId="15" fillId="0" borderId="40" xfId="27" applyNumberFormat="1" applyFont="1" applyFill="1" applyBorder="1" applyAlignment="1">
      <alignment horizontal="center" vertical="center" wrapText="1"/>
    </xf>
    <xf numFmtId="0" fontId="26" fillId="4" borderId="53" xfId="12" applyFont="1" applyFill="1" applyBorder="1" applyAlignment="1">
      <alignment horizontal="center" vertical="center" wrapText="1"/>
    </xf>
    <xf numFmtId="0" fontId="15" fillId="4" borderId="66" xfId="12" applyFont="1" applyFill="1" applyBorder="1" applyAlignment="1">
      <alignment horizontal="center" vertical="center" wrapText="1"/>
    </xf>
    <xf numFmtId="0" fontId="15" fillId="4" borderId="65" xfId="12" applyFont="1" applyFill="1" applyBorder="1" applyAlignment="1">
      <alignment horizontal="center" vertical="center" wrapText="1"/>
    </xf>
    <xf numFmtId="0" fontId="15" fillId="4" borderId="81" xfId="12" applyFont="1" applyFill="1" applyBorder="1" applyAlignment="1">
      <alignment horizontal="center" vertical="center" wrapText="1"/>
    </xf>
    <xf numFmtId="0" fontId="12" fillId="4" borderId="46" xfId="0" applyFont="1" applyFill="1" applyBorder="1" applyAlignment="1">
      <alignment horizontal="center" vertical="center" wrapText="1"/>
    </xf>
    <xf numFmtId="0" fontId="26" fillId="4" borderId="47" xfId="0" applyFont="1" applyFill="1" applyBorder="1" applyAlignment="1">
      <alignment horizontal="center" vertical="center" wrapText="1"/>
    </xf>
    <xf numFmtId="169" fontId="15" fillId="0" borderId="55" xfId="6" applyNumberFormat="1" applyFont="1" applyBorder="1" applyAlignment="1">
      <alignment horizontal="center" vertical="center"/>
    </xf>
    <xf numFmtId="169" fontId="15" fillId="0" borderId="20" xfId="6" applyNumberFormat="1" applyFont="1" applyBorder="1" applyAlignment="1">
      <alignment horizontal="center" vertical="center"/>
    </xf>
    <xf numFmtId="175" fontId="15" fillId="0" borderId="21" xfId="2" applyNumberFormat="1" applyFont="1" applyBorder="1" applyAlignment="1">
      <alignment horizontal="center" vertical="center"/>
    </xf>
    <xf numFmtId="169" fontId="26" fillId="4" borderId="3" xfId="6" applyNumberFormat="1" applyFont="1" applyFill="1" applyBorder="1" applyAlignment="1">
      <alignment horizontal="center" vertical="center"/>
    </xf>
    <xf numFmtId="169" fontId="15" fillId="0" borderId="18" xfId="6" applyNumberFormat="1" applyFont="1" applyBorder="1" applyAlignment="1">
      <alignment horizontal="center" vertical="center"/>
    </xf>
    <xf numFmtId="171" fontId="14" fillId="4" borderId="52" xfId="1" applyNumberFormat="1" applyFont="1" applyFill="1" applyBorder="1" applyAlignment="1">
      <alignment horizontal="right" vertical="center"/>
    </xf>
    <xf numFmtId="0" fontId="6" fillId="0" borderId="7" xfId="12" applyBorder="1" applyAlignment="1">
      <alignment vertical="center" wrapText="1"/>
    </xf>
    <xf numFmtId="0" fontId="6" fillId="0" borderId="9" xfId="12" applyBorder="1" applyAlignment="1">
      <alignment vertical="center"/>
    </xf>
    <xf numFmtId="0" fontId="52" fillId="0" borderId="0" xfId="12" applyFont="1" applyAlignment="1">
      <alignment horizontal="left" vertical="center"/>
    </xf>
    <xf numFmtId="0" fontId="12" fillId="4" borderId="3" xfId="12" applyFont="1" applyFill="1" applyBorder="1" applyAlignment="1">
      <alignment horizontal="center" vertical="center" wrapText="1"/>
    </xf>
    <xf numFmtId="0" fontId="12" fillId="4" borderId="4" xfId="12"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48" fillId="0" borderId="0" xfId="33" applyFont="1" applyAlignment="1">
      <alignment horizontal="left" vertical="center" wrapText="1"/>
    </xf>
    <xf numFmtId="0" fontId="9" fillId="4" borderId="13" xfId="33" applyFont="1" applyFill="1" applyBorder="1" applyAlignment="1">
      <alignment horizontal="center" vertical="center"/>
    </xf>
    <xf numFmtId="0" fontId="9" fillId="4" borderId="6" xfId="33" applyFont="1" applyFill="1" applyBorder="1" applyAlignment="1">
      <alignment horizontal="center" vertical="center"/>
    </xf>
    <xf numFmtId="0" fontId="9" fillId="4" borderId="3" xfId="33" applyFont="1" applyFill="1" applyBorder="1" applyAlignment="1">
      <alignment horizontal="center" vertical="center"/>
    </xf>
    <xf numFmtId="0" fontId="9" fillId="4" borderId="4" xfId="33" applyFont="1" applyFill="1" applyBorder="1" applyAlignment="1">
      <alignment horizontal="center" vertical="center"/>
    </xf>
    <xf numFmtId="0" fontId="47" fillId="0" borderId="0" xfId="37" applyFont="1" applyAlignment="1">
      <alignment horizontal="left" vertical="top" wrapText="1"/>
    </xf>
    <xf numFmtId="178" fontId="9" fillId="4" borderId="13" xfId="0" applyNumberFormat="1" applyFont="1" applyFill="1" applyBorder="1" applyAlignment="1">
      <alignment horizontal="center" vertical="center"/>
    </xf>
    <xf numFmtId="178" fontId="9" fillId="4" borderId="52" xfId="0" applyNumberFormat="1" applyFont="1" applyFill="1" applyBorder="1" applyAlignment="1">
      <alignment horizontal="center" vertical="center"/>
    </xf>
    <xf numFmtId="178" fontId="9" fillId="4" borderId="6" xfId="0" applyNumberFormat="1"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34" fillId="0" borderId="0" xfId="12" applyFont="1" applyAlignment="1">
      <alignment horizontal="center"/>
    </xf>
    <xf numFmtId="0" fontId="9" fillId="4" borderId="33" xfId="12" applyFont="1" applyFill="1" applyBorder="1" applyAlignment="1">
      <alignment horizontal="center" vertical="center"/>
    </xf>
    <xf numFmtId="0" fontId="9" fillId="4" borderId="44" xfId="12" applyFont="1" applyFill="1" applyBorder="1" applyAlignment="1">
      <alignment horizontal="center" vertical="center"/>
    </xf>
    <xf numFmtId="0" fontId="9" fillId="4" borderId="2" xfId="12" applyFont="1" applyFill="1" applyBorder="1" applyAlignment="1">
      <alignment horizontal="center" vertical="center"/>
    </xf>
    <xf numFmtId="0" fontId="9" fillId="4" borderId="3" xfId="12" applyFont="1" applyFill="1" applyBorder="1" applyAlignment="1">
      <alignment horizontal="center" vertical="center"/>
    </xf>
    <xf numFmtId="0" fontId="9" fillId="4" borderId="4" xfId="12" applyFont="1" applyFill="1" applyBorder="1" applyAlignment="1">
      <alignment horizontal="center" vertical="center"/>
    </xf>
    <xf numFmtId="0" fontId="9" fillId="4" borderId="31" xfId="12" applyFont="1" applyFill="1" applyBorder="1" applyAlignment="1">
      <alignment horizontal="center" vertical="center"/>
    </xf>
    <xf numFmtId="0" fontId="12" fillId="4" borderId="13" xfId="12" applyFont="1" applyFill="1" applyBorder="1" applyAlignment="1">
      <alignment horizontal="center" vertical="center"/>
    </xf>
    <xf numFmtId="0" fontId="12" fillId="4" borderId="6" xfId="12" applyFont="1" applyFill="1" applyBorder="1" applyAlignment="1">
      <alignment horizontal="center" vertical="center"/>
    </xf>
    <xf numFmtId="0" fontId="12" fillId="4" borderId="52" xfId="12" applyFont="1" applyFill="1" applyBorder="1" applyAlignment="1">
      <alignment horizontal="center" vertical="center"/>
    </xf>
    <xf numFmtId="0" fontId="26" fillId="0" borderId="0" xfId="12" applyFont="1" applyBorder="1" applyAlignment="1">
      <alignment horizontal="center" vertical="center" wrapText="1"/>
    </xf>
    <xf numFmtId="0" fontId="26" fillId="0" borderId="0" xfId="12" applyFont="1" applyBorder="1" applyAlignment="1">
      <alignment horizontal="center" vertical="center"/>
    </xf>
    <xf numFmtId="0" fontId="12" fillId="4" borderId="1" xfId="12" applyFont="1" applyFill="1" applyBorder="1" applyAlignment="1">
      <alignment horizontal="left" vertical="center" indent="2"/>
    </xf>
    <xf numFmtId="0" fontId="12" fillId="4" borderId="22" xfId="12" applyFont="1" applyFill="1" applyBorder="1" applyAlignment="1">
      <alignment horizontal="left" vertical="center" indent="2"/>
    </xf>
    <xf numFmtId="0" fontId="12" fillId="4" borderId="1" xfId="12" applyFont="1" applyFill="1" applyBorder="1" applyAlignment="1">
      <alignment horizontal="center" vertical="center" wrapText="1"/>
    </xf>
    <xf numFmtId="0" fontId="12" fillId="4" borderId="22" xfId="12" applyFont="1" applyFill="1" applyBorder="1" applyAlignment="1">
      <alignment horizontal="center" vertical="center"/>
    </xf>
    <xf numFmtId="0" fontId="9" fillId="4" borderId="5" xfId="12" applyFont="1" applyFill="1" applyBorder="1" applyAlignment="1">
      <alignment horizontal="center" vertical="center"/>
    </xf>
    <xf numFmtId="0" fontId="9" fillId="4" borderId="13" xfId="12" applyFont="1" applyFill="1" applyBorder="1" applyAlignment="1">
      <alignment horizontal="center" vertical="center"/>
    </xf>
    <xf numFmtId="0" fontId="9" fillId="4" borderId="6" xfId="12" applyFont="1" applyFill="1" applyBorder="1" applyAlignment="1">
      <alignment horizontal="center" vertical="center"/>
    </xf>
    <xf numFmtId="0" fontId="12" fillId="4" borderId="13" xfId="12" applyFont="1" applyFill="1" applyBorder="1" applyAlignment="1">
      <alignment horizontal="center" vertical="center" wrapText="1"/>
    </xf>
    <xf numFmtId="0" fontId="12" fillId="4" borderId="52" xfId="12" applyFont="1" applyFill="1" applyBorder="1" applyAlignment="1">
      <alignment horizontal="center" vertical="center" wrapText="1"/>
    </xf>
    <xf numFmtId="0" fontId="12" fillId="4" borderId="70" xfId="12" applyFont="1" applyFill="1" applyBorder="1" applyAlignment="1">
      <alignment horizontal="center" vertical="center" wrapText="1"/>
    </xf>
    <xf numFmtId="0" fontId="12" fillId="4" borderId="3" xfId="12" applyFont="1" applyFill="1" applyBorder="1" applyAlignment="1">
      <alignment horizontal="center" vertical="center" wrapText="1"/>
    </xf>
    <xf numFmtId="0" fontId="12" fillId="4" borderId="4" xfId="12" applyFont="1" applyFill="1" applyBorder="1" applyAlignment="1">
      <alignment horizontal="center" vertical="center" wrapText="1"/>
    </xf>
    <xf numFmtId="0" fontId="12" fillId="4" borderId="31" xfId="12" applyFont="1" applyFill="1" applyBorder="1" applyAlignment="1">
      <alignment horizontal="center" vertical="center" wrapText="1"/>
    </xf>
    <xf numFmtId="0" fontId="9" fillId="4" borderId="13" xfId="0" applyFont="1" applyFill="1" applyBorder="1" applyAlignment="1">
      <alignment horizontal="center" vertical="center"/>
    </xf>
    <xf numFmtId="0" fontId="9" fillId="4" borderId="6" xfId="0" applyFont="1" applyFill="1" applyBorder="1" applyAlignment="1">
      <alignment horizontal="center" vertical="center"/>
    </xf>
    <xf numFmtId="171" fontId="12" fillId="8" borderId="11" xfId="1" applyNumberFormat="1" applyFont="1" applyFill="1" applyBorder="1" applyAlignment="1">
      <alignment horizontal="center" vertical="center"/>
    </xf>
    <xf numFmtId="176" fontId="6" fillId="0" borderId="11" xfId="2" applyNumberFormat="1" applyFont="1" applyBorder="1" applyAlignment="1">
      <alignment horizontal="center" vertical="center"/>
    </xf>
    <xf numFmtId="0" fontId="6" fillId="8" borderId="11" xfId="37" applyFill="1" applyBorder="1" applyAlignment="1">
      <alignment horizontal="center" vertical="center"/>
    </xf>
    <xf numFmtId="175" fontId="6" fillId="0" borderId="11" xfId="0" applyNumberFormat="1" applyFont="1" applyBorder="1" applyAlignment="1">
      <alignment horizontal="center"/>
    </xf>
    <xf numFmtId="0" fontId="12" fillId="8" borderId="11" xfId="0" applyFont="1" applyFill="1" applyBorder="1" applyAlignment="1">
      <alignment horizontal="center"/>
    </xf>
    <xf numFmtId="0" fontId="6" fillId="0" borderId="0" xfId="0" applyFont="1" applyFill="1" applyBorder="1" applyAlignment="1">
      <alignment horizontal="center"/>
    </xf>
    <xf numFmtId="0" fontId="12" fillId="0" borderId="23" xfId="12" applyFont="1" applyFill="1" applyBorder="1" applyAlignment="1">
      <alignment horizontal="center" vertical="center"/>
    </xf>
    <xf numFmtId="0" fontId="12" fillId="0" borderId="22" xfId="12" applyFont="1" applyFill="1" applyBorder="1" applyAlignment="1">
      <alignment horizontal="center" vertical="center"/>
    </xf>
    <xf numFmtId="3" fontId="12" fillId="0" borderId="11" xfId="0" applyNumberFormat="1" applyFont="1" applyFill="1" applyBorder="1" applyAlignment="1">
      <alignment horizontal="justify"/>
    </xf>
    <xf numFmtId="3" fontId="15" fillId="0" borderId="11" xfId="0" applyNumberFormat="1" applyFont="1" applyBorder="1" applyAlignment="1">
      <alignment horizontal="center"/>
    </xf>
    <xf numFmtId="0" fontId="12" fillId="4" borderId="11" xfId="0" applyFont="1" applyFill="1" applyBorder="1" applyAlignment="1">
      <alignment horizontal="center" wrapText="1"/>
    </xf>
    <xf numFmtId="3" fontId="15" fillId="0" borderId="11" xfId="0" applyNumberFormat="1" applyFont="1" applyBorder="1" applyAlignment="1">
      <alignment horizontal="center" wrapText="1"/>
    </xf>
    <xf numFmtId="3" fontId="15" fillId="0" borderId="59" xfId="0" applyNumberFormat="1" applyFont="1" applyBorder="1" applyAlignment="1">
      <alignment horizontal="center" wrapText="1"/>
    </xf>
    <xf numFmtId="3" fontId="15" fillId="0" borderId="59" xfId="0" applyNumberFormat="1" applyFont="1" applyFill="1" applyBorder="1" applyAlignment="1">
      <alignment horizontal="center" wrapText="1"/>
    </xf>
    <xf numFmtId="1" fontId="12" fillId="0" borderId="11" xfId="0" applyNumberFormat="1" applyFont="1" applyFill="1" applyBorder="1" applyAlignment="1">
      <alignment horizontal="center"/>
    </xf>
    <xf numFmtId="3" fontId="15" fillId="0" borderId="11" xfId="0" applyNumberFormat="1" applyFont="1" applyBorder="1" applyAlignment="1">
      <alignment horizontal="right"/>
    </xf>
    <xf numFmtId="0" fontId="12" fillId="4" borderId="11" xfId="12" applyFont="1" applyFill="1" applyBorder="1" applyAlignment="1">
      <alignment horizontal="center"/>
    </xf>
    <xf numFmtId="0" fontId="12" fillId="4" borderId="11" xfId="12" applyFont="1" applyFill="1" applyBorder="1" applyAlignment="1">
      <alignment horizontal="center" wrapText="1"/>
    </xf>
    <xf numFmtId="3" fontId="15" fillId="0" borderId="11" xfId="12" applyNumberFormat="1" applyFont="1" applyBorder="1" applyAlignment="1">
      <alignment horizontal="center"/>
    </xf>
    <xf numFmtId="0" fontId="12" fillId="4" borderId="11" xfId="0" applyFont="1" applyFill="1" applyBorder="1" applyAlignment="1">
      <alignment horizontal="center"/>
    </xf>
    <xf numFmtId="0" fontId="12" fillId="4" borderId="11" xfId="12" applyFont="1" applyFill="1" applyBorder="1"/>
    <xf numFmtId="3" fontId="12" fillId="4" borderId="11" xfId="12" applyNumberFormat="1" applyFont="1" applyFill="1" applyBorder="1"/>
    <xf numFmtId="0" fontId="12" fillId="4" borderId="11" xfId="12" applyFont="1" applyFill="1" applyBorder="1" applyAlignment="1">
      <alignment horizontal="center" vertical="center" wrapText="1"/>
    </xf>
    <xf numFmtId="0" fontId="12" fillId="0" borderId="11" xfId="12" applyFont="1" applyFill="1" applyBorder="1" applyAlignment="1">
      <alignment horizontal="center" vertical="center"/>
    </xf>
    <xf numFmtId="3" fontId="15" fillId="0" borderId="11" xfId="12" applyNumberFormat="1" applyFont="1" applyFill="1" applyBorder="1" applyAlignment="1">
      <alignment horizontal="center" vertical="center"/>
    </xf>
    <xf numFmtId="3" fontId="25" fillId="0" borderId="66" xfId="12" applyNumberFormat="1" applyFont="1" applyBorder="1" applyAlignment="1">
      <alignment horizontal="center" vertical="center"/>
    </xf>
    <xf numFmtId="172" fontId="25" fillId="0" borderId="65" xfId="8" applyNumberFormat="1" applyFont="1" applyBorder="1" applyAlignment="1">
      <alignment vertical="center"/>
    </xf>
    <xf numFmtId="0" fontId="12" fillId="4" borderId="5" xfId="12" applyFont="1" applyFill="1" applyBorder="1" applyAlignment="1">
      <alignment horizontal="left" vertical="center" indent="2"/>
    </xf>
    <xf numFmtId="0" fontId="12" fillId="0" borderId="7" xfId="12" applyFont="1" applyBorder="1" applyAlignment="1">
      <alignment vertical="center"/>
    </xf>
    <xf numFmtId="0" fontId="25" fillId="0" borderId="8" xfId="12" applyFont="1" applyBorder="1" applyAlignment="1">
      <alignment horizontal="center" vertical="center"/>
    </xf>
    <xf numFmtId="0" fontId="12" fillId="0" borderId="9" xfId="12" applyFont="1" applyBorder="1" applyAlignment="1">
      <alignment vertical="center"/>
    </xf>
    <xf numFmtId="0" fontId="25" fillId="0" borderId="10" xfId="12" applyFont="1" applyBorder="1" applyAlignment="1">
      <alignment horizontal="center" vertical="center"/>
    </xf>
    <xf numFmtId="0" fontId="12" fillId="2" borderId="43" xfId="12" applyFont="1" applyFill="1" applyBorder="1" applyAlignment="1">
      <alignment horizontal="center" vertical="center"/>
    </xf>
    <xf numFmtId="0" fontId="12" fillId="0" borderId="17" xfId="12" applyFont="1" applyBorder="1" applyAlignment="1">
      <alignment vertical="center"/>
    </xf>
    <xf numFmtId="0" fontId="25" fillId="0" borderId="35" xfId="12" applyFont="1" applyBorder="1" applyAlignment="1">
      <alignment horizontal="center" vertical="center"/>
    </xf>
    <xf numFmtId="0" fontId="25" fillId="0" borderId="10" xfId="12" applyFont="1" applyFill="1" applyBorder="1" applyAlignment="1">
      <alignment horizontal="center" vertical="center"/>
    </xf>
    <xf numFmtId="0" fontId="12" fillId="2" borderId="5" xfId="12" applyFont="1" applyFill="1" applyBorder="1" applyAlignment="1">
      <alignment horizontal="center" vertical="center"/>
    </xf>
    <xf numFmtId="0" fontId="12" fillId="4" borderId="5" xfId="12" applyFont="1" applyFill="1" applyBorder="1" applyAlignment="1">
      <alignment horizontal="center" vertical="center"/>
    </xf>
    <xf numFmtId="0" fontId="12" fillId="4" borderId="58" xfId="12" applyFont="1" applyFill="1" applyBorder="1" applyAlignment="1">
      <alignment horizontal="center" vertical="center"/>
    </xf>
    <xf numFmtId="0" fontId="12" fillId="4" borderId="58" xfId="12" applyFont="1" applyFill="1" applyBorder="1" applyAlignment="1">
      <alignment horizontal="center" vertical="center" wrapText="1"/>
    </xf>
    <xf numFmtId="0" fontId="12" fillId="4" borderId="47" xfId="12" applyFont="1" applyFill="1" applyBorder="1" applyAlignment="1">
      <alignment horizontal="center" vertical="center"/>
    </xf>
    <xf numFmtId="0" fontId="12" fillId="4" borderId="7" xfId="0" applyFont="1" applyFill="1" applyBorder="1" applyAlignment="1">
      <alignment horizontal="left" vertical="center"/>
    </xf>
    <xf numFmtId="0" fontId="12" fillId="4" borderId="9" xfId="0" applyFont="1" applyFill="1" applyBorder="1" applyAlignment="1">
      <alignment horizontal="left" vertical="center"/>
    </xf>
    <xf numFmtId="0" fontId="12" fillId="0" borderId="34" xfId="12" applyFont="1" applyFill="1" applyBorder="1" applyAlignment="1">
      <alignment horizontal="center" vertical="center"/>
    </xf>
    <xf numFmtId="0" fontId="12" fillId="0" borderId="36" xfId="12" applyFont="1" applyFill="1" applyBorder="1" applyAlignment="1">
      <alignment horizontal="center" vertical="center"/>
    </xf>
    <xf numFmtId="0" fontId="12" fillId="0" borderId="38" xfId="12" applyFont="1" applyFill="1" applyBorder="1" applyAlignment="1">
      <alignment horizontal="center" vertical="center"/>
    </xf>
    <xf numFmtId="0" fontId="12" fillId="2" borderId="13" xfId="12" applyFont="1" applyFill="1" applyBorder="1" applyAlignment="1">
      <alignment horizontal="center" vertical="center" wrapText="1"/>
    </xf>
    <xf numFmtId="0" fontId="12" fillId="0" borderId="56" xfId="12" applyFont="1" applyFill="1" applyBorder="1" applyAlignment="1">
      <alignment horizontal="center" vertical="center"/>
    </xf>
    <xf numFmtId="0" fontId="12" fillId="0" borderId="57" xfId="12" applyFont="1" applyFill="1" applyBorder="1" applyAlignment="1">
      <alignment horizontal="center" vertical="center"/>
    </xf>
    <xf numFmtId="0" fontId="12" fillId="2" borderId="3" xfId="12" applyFont="1" applyFill="1" applyBorder="1" applyAlignment="1">
      <alignment horizontal="center" vertical="center" wrapText="1"/>
    </xf>
    <xf numFmtId="0" fontId="12" fillId="2" borderId="53" xfId="12" applyFont="1" applyFill="1" applyBorder="1" applyAlignment="1">
      <alignment horizontal="center" vertical="center" wrapText="1"/>
    </xf>
    <xf numFmtId="0" fontId="12" fillId="2" borderId="4" xfId="12" applyFont="1" applyFill="1" applyBorder="1" applyAlignment="1">
      <alignment horizontal="center" vertical="center" wrapText="1"/>
    </xf>
    <xf numFmtId="1" fontId="12" fillId="0" borderId="17" xfId="0" applyNumberFormat="1" applyFont="1" applyFill="1" applyBorder="1" applyAlignment="1">
      <alignment horizontal="center"/>
    </xf>
    <xf numFmtId="1" fontId="12" fillId="0" borderId="22" xfId="0" applyNumberFormat="1" applyFont="1" applyFill="1" applyBorder="1" applyAlignment="1">
      <alignment horizontal="center"/>
    </xf>
    <xf numFmtId="1" fontId="12" fillId="0" borderId="36" xfId="0" applyNumberFormat="1" applyFont="1" applyBorder="1" applyAlignment="1">
      <alignment horizontal="center"/>
    </xf>
    <xf numFmtId="1" fontId="12" fillId="0" borderId="38" xfId="0" applyNumberFormat="1" applyFont="1" applyBorder="1" applyAlignment="1">
      <alignment horizontal="center"/>
    </xf>
    <xf numFmtId="0" fontId="12" fillId="4" borderId="1" xfId="0" applyFont="1" applyFill="1" applyBorder="1" applyAlignment="1">
      <alignment horizontal="center" vertical="center" wrapText="1"/>
    </xf>
    <xf numFmtId="171" fontId="25" fillId="0" borderId="23" xfId="8" applyNumberFormat="1" applyFont="1" applyBorder="1" applyAlignment="1">
      <alignment horizontal="center" vertical="center"/>
    </xf>
    <xf numFmtId="0" fontId="12" fillId="2" borderId="7" xfId="12" applyFont="1" applyFill="1" applyBorder="1" applyAlignment="1">
      <alignment horizontal="center" vertical="center" wrapText="1"/>
    </xf>
    <xf numFmtId="0" fontId="12" fillId="0" borderId="67" xfId="12" applyFont="1" applyFill="1" applyBorder="1" applyAlignment="1">
      <alignment horizontal="center" vertical="center"/>
    </xf>
    <xf numFmtId="0" fontId="14" fillId="4" borderId="1" xfId="0" applyFont="1" applyFill="1" applyBorder="1" applyAlignment="1">
      <alignment horizontal="center" vertical="center"/>
    </xf>
    <xf numFmtId="0" fontId="57" fillId="0" borderId="0" xfId="0" applyFont="1" applyBorder="1" applyAlignment="1">
      <alignment vertical="center"/>
    </xf>
    <xf numFmtId="0" fontId="58" fillId="0" borderId="0" xfId="0" applyFont="1" applyBorder="1"/>
  </cellXfs>
  <cellStyles count="67">
    <cellStyle name="Encabezado 1" xfId="34"/>
    <cellStyle name="Euro" xfId="4"/>
    <cellStyle name="Euro 2" xfId="47"/>
    <cellStyle name="Millares" xfId="1" builtinId="3"/>
    <cellStyle name="Millares [0] 2" xfId="5"/>
    <cellStyle name="Millares 10" xfId="53"/>
    <cellStyle name="Millares 11" xfId="59"/>
    <cellStyle name="Millares 12" xfId="60"/>
    <cellStyle name="Millares 13" xfId="61"/>
    <cellStyle name="Millares 14" xfId="62"/>
    <cellStyle name="Millares 15" xfId="63"/>
    <cellStyle name="Millares 16" xfId="64"/>
    <cellStyle name="Millares 17" xfId="65"/>
    <cellStyle name="Millares 18" xfId="66"/>
    <cellStyle name="Millares 19" xfId="52"/>
    <cellStyle name="Millares 2" xfId="6"/>
    <cellStyle name="Millares 2 2" xfId="7"/>
    <cellStyle name="Millares 3" xfId="8"/>
    <cellStyle name="Millares 3 2" xfId="48"/>
    <cellStyle name="Millares 4" xfId="9"/>
    <cellStyle name="Millares 4 2" xfId="49"/>
    <cellStyle name="Millares 5" xfId="10"/>
    <cellStyle name="Millares 5 2" xfId="50"/>
    <cellStyle name="Millares 6" xfId="11"/>
    <cellStyle name="Millares 6 2" xfId="51"/>
    <cellStyle name="Millares 7" xfId="43"/>
    <cellStyle name="Millares 7 2" xfId="56"/>
    <cellStyle name="Millares 8" xfId="44"/>
    <cellStyle name="Millares 8 2" xfId="57"/>
    <cellStyle name="Millares 9" xfId="46"/>
    <cellStyle name="Normal" xfId="0" builtinId="0"/>
    <cellStyle name="Normal 10" xfId="12"/>
    <cellStyle name="Normal 10 2" xfId="13"/>
    <cellStyle name="Normal 10 3" xfId="14"/>
    <cellStyle name="Normal 10_2017.10.17 Memoria Punto 2 REC. TRIB . 2016. Cuadros" xfId="40"/>
    <cellStyle name="Normal 10_2017.10.24 Memoria Punto 2 REC. TRIB . 2016. Cuadros" xfId="41"/>
    <cellStyle name="Normal 11" xfId="15"/>
    <cellStyle name="Normal 12" xfId="33"/>
    <cellStyle name="Normal 12 2" xfId="54"/>
    <cellStyle name="Normal 13" xfId="42"/>
    <cellStyle name="Normal 13 2" xfId="55"/>
    <cellStyle name="Normal 2" xfId="3"/>
    <cellStyle name="Normal 2 2" xfId="16"/>
    <cellStyle name="Normal 2 3" xfId="17"/>
    <cellStyle name="Normal 3" xfId="18"/>
    <cellStyle name="Normal 4" xfId="19"/>
    <cellStyle name="Normal 5" xfId="20"/>
    <cellStyle name="Normal 6" xfId="21"/>
    <cellStyle name="Normal 6 2" xfId="22"/>
    <cellStyle name="Normal 6 2 2" xfId="23"/>
    <cellStyle name="Normal 6 2_2017.10.10 Memoria Punto 1 HTN. Cuadros" xfId="35"/>
    <cellStyle name="Normal 6_2017.10.10 Memoria Punto 1 HTN. Cuadros" xfId="36"/>
    <cellStyle name="Normal 7" xfId="24"/>
    <cellStyle name="Normal 8" xfId="25"/>
    <cellStyle name="Normal 9" xfId="26"/>
    <cellStyle name="Normal_datos personal  memoria 2015-2016 sin tgm" xfId="37"/>
    <cellStyle name="Normal_Datos personal memoria para enviar 2015-2016" xfId="38"/>
    <cellStyle name="Normal_datos presupuestos  memoria para enviar 2015-2016" xfId="39"/>
    <cellStyle name="Porcentaje" xfId="2" builtinId="5"/>
    <cellStyle name="Porcentaje 2" xfId="27"/>
    <cellStyle name="Porcentaje 3" xfId="28"/>
    <cellStyle name="Porcentaje 4" xfId="29"/>
    <cellStyle name="Porcentaje 5" xfId="30"/>
    <cellStyle name="Porcentaje 6" xfId="31"/>
    <cellStyle name="Porcentaje 7" xfId="45"/>
    <cellStyle name="Porcentaje 7 2" xfId="58"/>
    <cellStyle name="Porcentual 2" xfId="32"/>
  </cellStyles>
  <dxfs count="0"/>
  <tableStyles count="0" defaultTableStyle="TableStyleMedium2" defaultPivotStyle="PivotStyleLight16"/>
  <colors>
    <mruColors>
      <color rgb="FFC0C0C0"/>
      <color rgb="FF333399"/>
      <color rgb="FFFFFFCC"/>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266980879255"/>
          <c:y val="0.25207790328230967"/>
          <c:w val="0.86474073862914025"/>
          <c:h val="0.5346267619064361"/>
        </c:manualLayout>
      </c:layout>
      <c:barChart>
        <c:barDir val="col"/>
        <c:grouping val="clustered"/>
        <c:varyColors val="0"/>
        <c:ser>
          <c:idx val="0"/>
          <c:order val="0"/>
          <c:tx>
            <c:v>2015</c:v>
          </c:tx>
          <c:spPr>
            <a:solidFill>
              <a:schemeClr val="accent2">
                <a:lumMod val="60000"/>
                <a:lumOff val="40000"/>
              </a:schemeClr>
            </a:solidFill>
            <a:ln w="25400">
              <a:noFill/>
            </a:ln>
          </c:spPr>
          <c:invertIfNegative val="0"/>
          <c:cat>
            <c:strRef>
              <c:f>'C3'!$A$5:$A$8</c:f>
              <c:strCache>
                <c:ptCount val="4"/>
                <c:pt idx="0">
                  <c:v>Langileen gastuak</c:v>
                </c:pt>
                <c:pt idx="1">
                  <c:v>Ondasun eta zerbitzuetako gastu arruntak</c:v>
                </c:pt>
                <c:pt idx="2">
                  <c:v>Finantza-gastuak</c:v>
                </c:pt>
                <c:pt idx="3">
                  <c:v>Inbertsio errealak</c:v>
                </c:pt>
              </c:strCache>
            </c:strRef>
          </c:cat>
          <c:val>
            <c:numLit>
              <c:formatCode>General</c:formatCode>
              <c:ptCount val="4"/>
              <c:pt idx="0">
                <c:v>14264.061250000002</c:v>
              </c:pt>
              <c:pt idx="1">
                <c:v>8358.6267200000002</c:v>
              </c:pt>
              <c:pt idx="2">
                <c:v>499.98208</c:v>
              </c:pt>
              <c:pt idx="3">
                <c:v>1350.5023799999999</c:v>
              </c:pt>
            </c:numLit>
          </c:val>
          <c:extLst xmlns:c16r2="http://schemas.microsoft.com/office/drawing/2015/06/chart">
            <c:ext xmlns:c16="http://schemas.microsoft.com/office/drawing/2014/chart" uri="{C3380CC4-5D6E-409C-BE32-E72D297353CC}">
              <c16:uniqueId val="{00000000-B66E-4BB1-896C-4A403D8561B0}"/>
            </c:ext>
          </c:extLst>
        </c:ser>
        <c:ser>
          <c:idx val="1"/>
          <c:order val="1"/>
          <c:tx>
            <c:v>2016</c:v>
          </c:tx>
          <c:spPr>
            <a:solidFill>
              <a:srgbClr val="C00000"/>
            </a:solidFill>
            <a:ln w="25400">
              <a:noFill/>
            </a:ln>
          </c:spPr>
          <c:invertIfNegative val="0"/>
          <c:cat>
            <c:strRef>
              <c:f>'C3'!$A$5:$A$8</c:f>
              <c:strCache>
                <c:ptCount val="4"/>
                <c:pt idx="0">
                  <c:v>Langileen gastuak</c:v>
                </c:pt>
                <c:pt idx="1">
                  <c:v>Ondasun eta zerbitzuetako gastu arruntak</c:v>
                </c:pt>
                <c:pt idx="2">
                  <c:v>Finantza-gastuak</c:v>
                </c:pt>
                <c:pt idx="3">
                  <c:v>Inbertsio errealak</c:v>
                </c:pt>
              </c:strCache>
            </c:strRef>
          </c:cat>
          <c:val>
            <c:numLit>
              <c:formatCode>General</c:formatCode>
              <c:ptCount val="4"/>
              <c:pt idx="0">
                <c:v>14971.975909999988</c:v>
              </c:pt>
              <c:pt idx="1">
                <c:v>7166.5607800000007</c:v>
              </c:pt>
              <c:pt idx="2">
                <c:v>3836.9938000000002</c:v>
              </c:pt>
              <c:pt idx="3">
                <c:v>1338.24361</c:v>
              </c:pt>
            </c:numLit>
          </c:val>
          <c:extLst xmlns:c16r2="http://schemas.microsoft.com/office/drawing/2015/06/chart">
            <c:ext xmlns:c16="http://schemas.microsoft.com/office/drawing/2014/chart" uri="{C3380CC4-5D6E-409C-BE32-E72D297353CC}">
              <c16:uniqueId val="{00000001-B66E-4BB1-896C-4A403D8561B0}"/>
            </c:ext>
          </c:extLst>
        </c:ser>
        <c:dLbls>
          <c:showLegendKey val="0"/>
          <c:showVal val="0"/>
          <c:showCatName val="0"/>
          <c:showSerName val="0"/>
          <c:showPercent val="0"/>
          <c:showBubbleSize val="0"/>
        </c:dLbls>
        <c:gapWidth val="160"/>
        <c:overlap val="-27"/>
        <c:axId val="119613696"/>
        <c:axId val="119619584"/>
      </c:barChart>
      <c:catAx>
        <c:axId val="11961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ES"/>
          </a:p>
        </c:txPr>
        <c:crossAx val="119619584"/>
        <c:crosses val="autoZero"/>
        <c:auto val="1"/>
        <c:lblAlgn val="ctr"/>
        <c:lblOffset val="100"/>
        <c:noMultiLvlLbl val="0"/>
      </c:catAx>
      <c:valAx>
        <c:axId val="119619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33"/>
                    </a:solidFill>
                    <a:latin typeface="Calibri"/>
                    <a:ea typeface="Calibri"/>
                    <a:cs typeface="Calibri"/>
                  </a:defRPr>
                </a:pPr>
                <a:r>
                  <a:rPr lang="es-ES"/>
                  <a:t>mila €</a:t>
                </a:r>
              </a:p>
            </c:rich>
          </c:tx>
          <c:layout/>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333333"/>
                </a:solidFill>
                <a:latin typeface="Calibri"/>
                <a:ea typeface="Calibri"/>
                <a:cs typeface="Calibri"/>
              </a:defRPr>
            </a:pPr>
            <a:endParaRPr lang="es-ES"/>
          </a:p>
        </c:txPr>
        <c:crossAx val="119613696"/>
        <c:crosses val="autoZero"/>
        <c:crossBetween val="between"/>
      </c:valAx>
      <c:spPr>
        <a:noFill/>
        <a:ln w="25400">
          <a:noFill/>
        </a:ln>
      </c:spPr>
    </c:plotArea>
    <c:legend>
      <c:legendPos val="r"/>
      <c:layout>
        <c:manualLayout>
          <c:xMode val="edge"/>
          <c:yMode val="edge"/>
          <c:x val="0.40159315215222324"/>
          <c:y val="0.9235031014381625"/>
          <c:w val="0.13278513029624125"/>
          <c:h val="5.817182383437909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'G22'!$B$28</c:f>
              <c:strCache>
                <c:ptCount val="1"/>
                <c:pt idx="0">
                  <c:v>Artatutako pertsonak</c:v>
                </c:pt>
              </c:strCache>
            </c:strRef>
          </c:tx>
          <c:spPr>
            <a:ln>
              <a:solidFill>
                <a:srgbClr val="C00000"/>
              </a:solidFill>
            </a:ln>
          </c:spPr>
          <c:marker>
            <c:symbol val="none"/>
          </c:marker>
          <c:dLbls>
            <c:dLbl>
              <c:idx val="3"/>
              <c:layout>
                <c:manualLayout>
                  <c:x val="4.952947003467067E-3"/>
                  <c:y val="2.49687890137327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91B-4E96-8FDE-955A08758857}"/>
                </c:ext>
              </c:extLst>
            </c:dLbl>
            <c:dLbl>
              <c:idx val="5"/>
              <c:layout>
                <c:manualLayout>
                  <c:x val="-1.4858841010401099E-2"/>
                  <c:y val="-4.99375780274657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91B-4E96-8FDE-955A08758857}"/>
                </c:ext>
              </c:extLst>
            </c:dLbl>
            <c:dLbl>
              <c:idx val="6"/>
              <c:layout>
                <c:manualLayout>
                  <c:x val="-1.4858841010401188E-2"/>
                  <c:y val="-4.16146483562214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91B-4E96-8FDE-955A08758857}"/>
                </c:ext>
              </c:extLst>
            </c:dLbl>
            <c:dLbl>
              <c:idx val="7"/>
              <c:layout>
                <c:manualLayout>
                  <c:x val="0"/>
                  <c:y val="3.74531835205993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91B-4E96-8FDE-955A0875885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'G22'!$A$29:$A$36</c:f>
              <c:numCache>
                <c:formatCode>General</c:formatCode>
                <c:ptCount val="8"/>
                <c:pt idx="0">
                  <c:v>2009</c:v>
                </c:pt>
                <c:pt idx="1">
                  <c:v>2010</c:v>
                </c:pt>
                <c:pt idx="2">
                  <c:v>2011</c:v>
                </c:pt>
                <c:pt idx="3">
                  <c:v>2012</c:v>
                </c:pt>
                <c:pt idx="4">
                  <c:v>2013</c:v>
                </c:pt>
                <c:pt idx="5">
                  <c:v>2014</c:v>
                </c:pt>
                <c:pt idx="6">
                  <c:v>2015</c:v>
                </c:pt>
                <c:pt idx="7">
                  <c:v>2016</c:v>
                </c:pt>
              </c:numCache>
            </c:numRef>
          </c:cat>
          <c:val>
            <c:numRef>
              <c:f>'G22'!$B$29:$B$36</c:f>
              <c:numCache>
                <c:formatCode>_-* #,##0\ _P_t_s_-;\-* #,##0\ _P_t_s_-;_-* "-"??\ _P_t_s_-;_-@_-</c:formatCode>
                <c:ptCount val="8"/>
                <c:pt idx="0">
                  <c:v>14908</c:v>
                </c:pt>
                <c:pt idx="1">
                  <c:v>15668</c:v>
                </c:pt>
                <c:pt idx="2">
                  <c:v>13556</c:v>
                </c:pt>
                <c:pt idx="3">
                  <c:v>14643</c:v>
                </c:pt>
                <c:pt idx="4">
                  <c:v>15229</c:v>
                </c:pt>
                <c:pt idx="5">
                  <c:v>16659</c:v>
                </c:pt>
                <c:pt idx="6">
                  <c:v>16114</c:v>
                </c:pt>
                <c:pt idx="7">
                  <c:v>15926</c:v>
                </c:pt>
              </c:numCache>
            </c:numRef>
          </c:val>
          <c:smooth val="0"/>
          <c:extLst xmlns:c16r2="http://schemas.microsoft.com/office/drawing/2015/06/chart">
            <c:ext xmlns:c16="http://schemas.microsoft.com/office/drawing/2014/chart" uri="{C3380CC4-5D6E-409C-BE32-E72D297353CC}">
              <c16:uniqueId val="{00000004-F91B-4E96-8FDE-955A08758857}"/>
            </c:ext>
          </c:extLst>
        </c:ser>
        <c:dLbls>
          <c:showLegendKey val="0"/>
          <c:showVal val="0"/>
          <c:showCatName val="0"/>
          <c:showSerName val="0"/>
          <c:showPercent val="0"/>
          <c:showBubbleSize val="0"/>
        </c:dLbls>
        <c:marker val="1"/>
        <c:smooth val="0"/>
        <c:axId val="122931456"/>
        <c:axId val="128778240"/>
      </c:lineChart>
      <c:catAx>
        <c:axId val="122931456"/>
        <c:scaling>
          <c:orientation val="minMax"/>
        </c:scaling>
        <c:delete val="0"/>
        <c:axPos val="b"/>
        <c:numFmt formatCode="General" sourceLinked="1"/>
        <c:majorTickMark val="out"/>
        <c:minorTickMark val="none"/>
        <c:tickLblPos val="nextTo"/>
        <c:crossAx val="128778240"/>
        <c:crosses val="autoZero"/>
        <c:auto val="1"/>
        <c:lblAlgn val="ctr"/>
        <c:lblOffset val="100"/>
        <c:noMultiLvlLbl val="0"/>
      </c:catAx>
      <c:valAx>
        <c:axId val="128778240"/>
        <c:scaling>
          <c:orientation val="minMax"/>
          <c:max val="18000"/>
          <c:min val="10000"/>
        </c:scaling>
        <c:delete val="0"/>
        <c:axPos val="l"/>
        <c:majorGridlines>
          <c:spPr>
            <a:ln>
              <a:solidFill>
                <a:schemeClr val="bg1">
                  <a:lumMod val="85000"/>
                </a:schemeClr>
              </a:solidFill>
            </a:ln>
          </c:spPr>
        </c:majorGridlines>
        <c:numFmt formatCode="_-* #,##0\ _P_t_s_-;\-* #,##0\ _P_t_s_-;_-* &quot;-&quot;??\ _P_t_s_-;_-@_-" sourceLinked="1"/>
        <c:majorTickMark val="out"/>
        <c:minorTickMark val="none"/>
        <c:tickLblPos val="nextTo"/>
        <c:crossAx val="122931456"/>
        <c:crosses val="autoZero"/>
        <c:crossBetween val="between"/>
        <c:majorUnit val="2000"/>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'G24'!$B$30</c:f>
              <c:strCache>
                <c:ptCount val="1"/>
                <c:pt idx="0">
                  <c:v>Jasotako deiak</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'G24'!$A$31:$A$38</c:f>
              <c:numCache>
                <c:formatCode>General</c:formatCode>
                <c:ptCount val="8"/>
                <c:pt idx="0">
                  <c:v>2009</c:v>
                </c:pt>
                <c:pt idx="1">
                  <c:v>2010</c:v>
                </c:pt>
                <c:pt idx="2">
                  <c:v>2011</c:v>
                </c:pt>
                <c:pt idx="3">
                  <c:v>2012</c:v>
                </c:pt>
                <c:pt idx="4">
                  <c:v>2013</c:v>
                </c:pt>
                <c:pt idx="5">
                  <c:v>2014</c:v>
                </c:pt>
                <c:pt idx="6">
                  <c:v>2015</c:v>
                </c:pt>
                <c:pt idx="7">
                  <c:v>2016</c:v>
                </c:pt>
              </c:numCache>
            </c:numRef>
          </c:cat>
          <c:val>
            <c:numRef>
              <c:f>'G24'!$B$31:$B$38</c:f>
              <c:numCache>
                <c:formatCode>#,##0_ ;\-#,##0\ </c:formatCode>
                <c:ptCount val="8"/>
                <c:pt idx="0">
                  <c:v>211853</c:v>
                </c:pt>
                <c:pt idx="1">
                  <c:v>207792</c:v>
                </c:pt>
                <c:pt idx="2">
                  <c:v>196404</c:v>
                </c:pt>
                <c:pt idx="3">
                  <c:v>219248</c:v>
                </c:pt>
                <c:pt idx="4">
                  <c:v>236699</c:v>
                </c:pt>
                <c:pt idx="5">
                  <c:v>211105</c:v>
                </c:pt>
                <c:pt idx="6">
                  <c:v>186996</c:v>
                </c:pt>
                <c:pt idx="7">
                  <c:v>154893</c:v>
                </c:pt>
              </c:numCache>
            </c:numRef>
          </c:val>
          <c:extLst xmlns:c16r2="http://schemas.microsoft.com/office/drawing/2015/06/chart">
            <c:ext xmlns:c16="http://schemas.microsoft.com/office/drawing/2014/chart" uri="{C3380CC4-5D6E-409C-BE32-E72D297353CC}">
              <c16:uniqueId val="{00000000-C20F-4F57-A60F-8D353D54410A}"/>
            </c:ext>
          </c:extLst>
        </c:ser>
        <c:dLbls>
          <c:showLegendKey val="0"/>
          <c:showVal val="0"/>
          <c:showCatName val="0"/>
          <c:showSerName val="0"/>
          <c:showPercent val="0"/>
          <c:showBubbleSize val="0"/>
        </c:dLbls>
        <c:gapWidth val="75"/>
        <c:overlap val="-25"/>
        <c:axId val="128926464"/>
        <c:axId val="128928000"/>
      </c:barChart>
      <c:catAx>
        <c:axId val="128926464"/>
        <c:scaling>
          <c:orientation val="minMax"/>
        </c:scaling>
        <c:delete val="0"/>
        <c:axPos val="b"/>
        <c:numFmt formatCode="General" sourceLinked="1"/>
        <c:majorTickMark val="none"/>
        <c:minorTickMark val="none"/>
        <c:tickLblPos val="nextTo"/>
        <c:crossAx val="128928000"/>
        <c:crosses val="autoZero"/>
        <c:auto val="1"/>
        <c:lblAlgn val="ctr"/>
        <c:lblOffset val="100"/>
        <c:noMultiLvlLbl val="0"/>
      </c:catAx>
      <c:valAx>
        <c:axId val="128928000"/>
        <c:scaling>
          <c:orientation val="minMax"/>
          <c:min val="0"/>
        </c:scaling>
        <c:delete val="0"/>
        <c:axPos val="l"/>
        <c:majorGridlines>
          <c:spPr>
            <a:ln>
              <a:solidFill>
                <a:schemeClr val="bg1">
                  <a:lumMod val="85000"/>
                </a:schemeClr>
              </a:solidFill>
            </a:ln>
          </c:spPr>
        </c:majorGridlines>
        <c:numFmt formatCode="#,##0_ ;\-#,##0\ " sourceLinked="1"/>
        <c:majorTickMark val="none"/>
        <c:minorTickMark val="none"/>
        <c:tickLblPos val="nextTo"/>
        <c:crossAx val="128926464"/>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'G25'!$B$30</c:f>
              <c:strCache>
                <c:ptCount val="1"/>
                <c:pt idx="0">
                  <c:v>Egunero artatutako deiak</c:v>
                </c:pt>
              </c:strCache>
            </c:strRef>
          </c:tx>
          <c:spPr>
            <a:ln>
              <a:solidFill>
                <a:srgbClr val="C00000"/>
              </a:solidFill>
            </a:ln>
          </c:spPr>
          <c:marker>
            <c:symbol val="none"/>
          </c:marker>
          <c:dLbls>
            <c:dLbl>
              <c:idx val="0"/>
              <c:layout>
                <c:manualLayout>
                  <c:x val="-3.0451332245785796E-2"/>
                  <c:y val="-4.43828081270629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BA7-40CB-8AB0-7B4B2664A354}"/>
                </c:ext>
              </c:extLst>
            </c:dLbl>
            <c:dLbl>
              <c:idx val="1"/>
              <c:layout>
                <c:manualLayout>
                  <c:x val="-8.7003806416530716E-3"/>
                  <c:y val="-2.958853875137527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BA7-40CB-8AB0-7B4B2664A354}"/>
                </c:ext>
              </c:extLst>
            </c:dLbl>
            <c:dLbl>
              <c:idx val="3"/>
              <c:layout>
                <c:manualLayout>
                  <c:x val="-1.3050570962479609E-2"/>
                  <c:y val="-7.397134687843828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BA7-40CB-8AB0-7B4B2664A354}"/>
                </c:ext>
              </c:extLst>
            </c:dLbl>
            <c:dLbl>
              <c:idx val="5"/>
              <c:layout>
                <c:manualLayout>
                  <c:x val="0"/>
                  <c:y val="-4.43828081270629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BA7-40CB-8AB0-7B4B2664A354}"/>
                </c:ext>
              </c:extLst>
            </c:dLbl>
            <c:dLbl>
              <c:idx val="6"/>
              <c:layout>
                <c:manualLayout>
                  <c:x val="-1.0875475802066348E-2"/>
                  <c:y val="-2.58899714074534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BA7-40CB-8AB0-7B4B2664A354}"/>
                </c:ext>
              </c:extLst>
            </c:dLbl>
            <c:dLbl>
              <c:idx val="7"/>
              <c:layout>
                <c:manualLayout>
                  <c:x val="0"/>
                  <c:y val="-2.21914040635314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BA7-40CB-8AB0-7B4B2664A354}"/>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'G25'!$A$31:$A$38</c:f>
              <c:numCache>
                <c:formatCode>General</c:formatCode>
                <c:ptCount val="8"/>
                <c:pt idx="0">
                  <c:v>2009</c:v>
                </c:pt>
                <c:pt idx="1">
                  <c:v>2010</c:v>
                </c:pt>
                <c:pt idx="2">
                  <c:v>2011</c:v>
                </c:pt>
                <c:pt idx="3">
                  <c:v>2012</c:v>
                </c:pt>
                <c:pt idx="4">
                  <c:v>2013</c:v>
                </c:pt>
                <c:pt idx="5">
                  <c:v>2014</c:v>
                </c:pt>
                <c:pt idx="6">
                  <c:v>2015</c:v>
                </c:pt>
                <c:pt idx="7">
                  <c:v>2016</c:v>
                </c:pt>
              </c:numCache>
            </c:numRef>
          </c:cat>
          <c:val>
            <c:numRef>
              <c:f>'G25'!$B$31:$B$38</c:f>
              <c:numCache>
                <c:formatCode>_-* #,##0\ _P_t_s_-;\-* #,##0\ _P_t_s_-;_-* "-"??\ _P_t_s_-;_-@_-</c:formatCode>
                <c:ptCount val="8"/>
                <c:pt idx="0">
                  <c:v>835</c:v>
                </c:pt>
                <c:pt idx="1">
                  <c:v>831</c:v>
                </c:pt>
                <c:pt idx="2">
                  <c:v>790</c:v>
                </c:pt>
                <c:pt idx="3">
                  <c:v>874</c:v>
                </c:pt>
                <c:pt idx="4">
                  <c:v>936</c:v>
                </c:pt>
                <c:pt idx="5">
                  <c:v>845</c:v>
                </c:pt>
                <c:pt idx="6">
                  <c:v>729</c:v>
                </c:pt>
                <c:pt idx="7">
                  <c:v>728</c:v>
                </c:pt>
              </c:numCache>
            </c:numRef>
          </c:val>
          <c:smooth val="0"/>
          <c:extLst xmlns:c16r2="http://schemas.microsoft.com/office/drawing/2015/06/chart">
            <c:ext xmlns:c16="http://schemas.microsoft.com/office/drawing/2014/chart" uri="{C3380CC4-5D6E-409C-BE32-E72D297353CC}">
              <c16:uniqueId val="{00000006-1BA7-40CB-8AB0-7B4B2664A354}"/>
            </c:ext>
          </c:extLst>
        </c:ser>
        <c:dLbls>
          <c:showLegendKey val="0"/>
          <c:showVal val="0"/>
          <c:showCatName val="0"/>
          <c:showSerName val="0"/>
          <c:showPercent val="0"/>
          <c:showBubbleSize val="0"/>
        </c:dLbls>
        <c:marker val="1"/>
        <c:smooth val="0"/>
        <c:axId val="128968192"/>
        <c:axId val="128969728"/>
      </c:lineChart>
      <c:catAx>
        <c:axId val="128968192"/>
        <c:scaling>
          <c:orientation val="minMax"/>
        </c:scaling>
        <c:delete val="0"/>
        <c:axPos val="b"/>
        <c:numFmt formatCode="General" sourceLinked="1"/>
        <c:majorTickMark val="out"/>
        <c:minorTickMark val="none"/>
        <c:tickLblPos val="nextTo"/>
        <c:crossAx val="128969728"/>
        <c:crosses val="autoZero"/>
        <c:auto val="1"/>
        <c:lblAlgn val="ctr"/>
        <c:lblOffset val="100"/>
        <c:noMultiLvlLbl val="0"/>
      </c:catAx>
      <c:valAx>
        <c:axId val="128969728"/>
        <c:scaling>
          <c:orientation val="minMax"/>
          <c:max val="1000"/>
          <c:min val="500"/>
        </c:scaling>
        <c:delete val="0"/>
        <c:axPos val="l"/>
        <c:majorGridlines>
          <c:spPr>
            <a:ln>
              <a:solidFill>
                <a:schemeClr val="bg1">
                  <a:lumMod val="85000"/>
                </a:schemeClr>
              </a:solidFill>
            </a:ln>
          </c:spPr>
        </c:majorGridlines>
        <c:numFmt formatCode="_-* #,##0\ _P_t_s_-;\-* #,##0\ _P_t_s_-;_-* &quot;-&quot;??\ _P_t_s_-;_-@_-" sourceLinked="1"/>
        <c:majorTickMark val="out"/>
        <c:minorTickMark val="none"/>
        <c:tickLblPos val="nextTo"/>
        <c:crossAx val="128968192"/>
        <c:crosses val="autoZero"/>
        <c:crossBetween val="between"/>
        <c:majorUnit val="100"/>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col"/>
        <c:grouping val="clustered"/>
        <c:varyColors val="0"/>
        <c:ser>
          <c:idx val="0"/>
          <c:order val="0"/>
          <c:tx>
            <c:strRef>
              <c:f>'G27'!$B$32</c:f>
              <c:strCache>
                <c:ptCount val="1"/>
                <c:pt idx="0">
                  <c:v>Aurrez aurreko arreta</c:v>
                </c:pt>
              </c:strCache>
            </c:strRef>
          </c:tx>
          <c:invertIfNegative val="0"/>
          <c:dLbls>
            <c:dLbl>
              <c:idx val="3"/>
              <c:layout>
                <c:manualLayout>
                  <c:x val="-6.9991241450356369E-3"/>
                  <c:y val="-9.603842747031757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2EF-434A-B1C0-B36DD4102A5A}"/>
                </c:ext>
              </c:extLst>
            </c:dLbl>
            <c:dLbl>
              <c:idx val="5"/>
              <c:layout>
                <c:manualLayout>
                  <c:x val="1.2248467253812364E-2"/>
                  <c:y val="-1.4672368033739888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2EF-434A-B1C0-B36DD4102A5A}"/>
                </c:ext>
              </c:extLst>
            </c:dLbl>
            <c:dLbl>
              <c:idx val="6"/>
              <c:layout>
                <c:manualLayout>
                  <c:x val="0"/>
                  <c:y val="-9.603842747031757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2EF-434A-B1C0-B36DD4102A5A}"/>
                </c:ext>
              </c:extLst>
            </c:dLbl>
            <c:dLbl>
              <c:idx val="10"/>
              <c:layout>
                <c:manualLayout>
                  <c:x val="0"/>
                  <c:y val="3.201280915677256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2EF-434A-B1C0-B36DD4102A5A}"/>
                </c:ext>
              </c:extLst>
            </c:dLbl>
            <c:spPr>
              <a:noFill/>
              <a:ln>
                <a:noFill/>
              </a:ln>
              <a:effectLst/>
            </c:spPr>
            <c:txPr>
              <a:bodyPr/>
              <a:lstStyle/>
              <a:p>
                <a:pPr>
                  <a:defRPr sz="9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'G27'!$A$33:$A$44</c:f>
              <c:strCache>
                <c:ptCount val="12"/>
                <c:pt idx="0">
                  <c:v>Urtarrila</c:v>
                </c:pt>
                <c:pt idx="1">
                  <c:v>Otsaila</c:v>
                </c:pt>
                <c:pt idx="2">
                  <c:v>Martxoa</c:v>
                </c:pt>
                <c:pt idx="3">
                  <c:v>Apirila</c:v>
                </c:pt>
                <c:pt idx="4">
                  <c:v>Maiatza</c:v>
                </c:pt>
                <c:pt idx="5">
                  <c:v>Ekaina</c:v>
                </c:pt>
                <c:pt idx="6">
                  <c:v>Uztaila</c:v>
                </c:pt>
                <c:pt idx="7">
                  <c:v>Abuztua</c:v>
                </c:pt>
                <c:pt idx="8">
                  <c:v>Iraila</c:v>
                </c:pt>
                <c:pt idx="9">
                  <c:v>Urria</c:v>
                </c:pt>
                <c:pt idx="10">
                  <c:v>Azaroa</c:v>
                </c:pt>
                <c:pt idx="11">
                  <c:v>Abendua</c:v>
                </c:pt>
              </c:strCache>
            </c:strRef>
          </c:cat>
          <c:val>
            <c:numRef>
              <c:f>'G27'!$B$33:$B$44</c:f>
              <c:numCache>
                <c:formatCode>#,##0</c:formatCode>
                <c:ptCount val="12"/>
                <c:pt idx="0">
                  <c:v>16006</c:v>
                </c:pt>
                <c:pt idx="1">
                  <c:v>15942</c:v>
                </c:pt>
                <c:pt idx="2">
                  <c:v>14481</c:v>
                </c:pt>
                <c:pt idx="3">
                  <c:v>21244</c:v>
                </c:pt>
                <c:pt idx="4">
                  <c:v>19649</c:v>
                </c:pt>
                <c:pt idx="5">
                  <c:v>20067</c:v>
                </c:pt>
                <c:pt idx="6">
                  <c:v>10841</c:v>
                </c:pt>
                <c:pt idx="7">
                  <c:v>12345</c:v>
                </c:pt>
                <c:pt idx="8">
                  <c:v>12421</c:v>
                </c:pt>
                <c:pt idx="9">
                  <c:v>14548</c:v>
                </c:pt>
                <c:pt idx="10">
                  <c:v>11490</c:v>
                </c:pt>
                <c:pt idx="11">
                  <c:v>11070</c:v>
                </c:pt>
              </c:numCache>
            </c:numRef>
          </c:val>
          <c:extLst xmlns:c16r2="http://schemas.microsoft.com/office/drawing/2015/06/chart">
            <c:ext xmlns:c16="http://schemas.microsoft.com/office/drawing/2014/chart" uri="{C3380CC4-5D6E-409C-BE32-E72D297353CC}">
              <c16:uniqueId val="{00000004-62EF-434A-B1C0-B36DD4102A5A}"/>
            </c:ext>
          </c:extLst>
        </c:ser>
        <c:ser>
          <c:idx val="1"/>
          <c:order val="1"/>
          <c:tx>
            <c:strRef>
              <c:f>'G27'!$C$32</c:f>
              <c:strCache>
                <c:ptCount val="1"/>
                <c:pt idx="0">
                  <c:v>Telefono bidezko arreta</c:v>
                </c:pt>
              </c:strCache>
            </c:strRef>
          </c:tx>
          <c:invertIfNegative val="0"/>
          <c:dLbls>
            <c:dLbl>
              <c:idx val="0"/>
              <c:layout>
                <c:manualLayout>
                  <c:x val="5.249343108776732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2EF-434A-B1C0-B36DD4102A5A}"/>
                </c:ext>
              </c:extLst>
            </c:dLbl>
            <c:dLbl>
              <c:idx val="1"/>
              <c:layout>
                <c:manualLayout>
                  <c:x val="5.249343108776732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2EF-434A-B1C0-B36DD4102A5A}"/>
                </c:ext>
              </c:extLst>
            </c:dLbl>
            <c:dLbl>
              <c:idx val="2"/>
              <c:layout>
                <c:manualLayout>
                  <c:x val="5.249343108776732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2EF-434A-B1C0-B36DD4102A5A}"/>
                </c:ext>
              </c:extLst>
            </c:dLbl>
            <c:dLbl>
              <c:idx val="4"/>
              <c:layout>
                <c:manualLayout>
                  <c:x val="3.4995620725178172E-3"/>
                  <c:y val="-1.4672368033739888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2EF-434A-B1C0-B36DD4102A5A}"/>
                </c:ext>
              </c:extLst>
            </c:dLbl>
            <c:dLbl>
              <c:idx val="5"/>
              <c:layout>
                <c:manualLayout>
                  <c:x val="1.0498686217553515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2EF-434A-B1C0-B36DD4102A5A}"/>
                </c:ext>
              </c:extLst>
            </c:dLbl>
            <c:dLbl>
              <c:idx val="6"/>
              <c:layout>
                <c:manualLayout>
                  <c:x val="0"/>
                  <c:y val="1.60064045783862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2EF-434A-B1C0-B36DD4102A5A}"/>
                </c:ext>
              </c:extLst>
            </c:dLbl>
            <c:dLbl>
              <c:idx val="7"/>
              <c:layout>
                <c:manualLayout>
                  <c:x val="5.249343108776732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2EF-434A-B1C0-B36DD4102A5A}"/>
                </c:ext>
              </c:extLst>
            </c:dLbl>
            <c:dLbl>
              <c:idx val="8"/>
              <c:layout>
                <c:manualLayout>
                  <c:x val="5.249343108776732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2EF-434A-B1C0-B36DD4102A5A}"/>
                </c:ext>
              </c:extLst>
            </c:dLbl>
            <c:dLbl>
              <c:idx val="9"/>
              <c:layout>
                <c:manualLayout>
                  <c:x val="5.249343108776732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2EF-434A-B1C0-B36DD4102A5A}"/>
                </c:ext>
              </c:extLst>
            </c:dLbl>
            <c:dLbl>
              <c:idx val="10"/>
              <c:layout>
                <c:manualLayout>
                  <c:x val="5.2493431087767325E-3"/>
                  <c:y val="-1.92076854940635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62EF-434A-B1C0-B36DD4102A5A}"/>
                </c:ext>
              </c:extLst>
            </c:dLbl>
            <c:dLbl>
              <c:idx val="11"/>
              <c:layout>
                <c:manualLayout>
                  <c:x val="5.2493431087768591E-3"/>
                  <c:y val="9.603842747031757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62EF-434A-B1C0-B36DD4102A5A}"/>
                </c:ext>
              </c:extLst>
            </c:dLbl>
            <c:spPr>
              <a:noFill/>
              <a:ln>
                <a:noFill/>
              </a:ln>
              <a:effectLst/>
            </c:spPr>
            <c:txPr>
              <a:bodyPr/>
              <a:lstStyle/>
              <a:p>
                <a:pPr>
                  <a:defRPr sz="9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'G27'!$A$33:$A$44</c:f>
              <c:strCache>
                <c:ptCount val="12"/>
                <c:pt idx="0">
                  <c:v>Urtarrila</c:v>
                </c:pt>
                <c:pt idx="1">
                  <c:v>Otsaila</c:v>
                </c:pt>
                <c:pt idx="2">
                  <c:v>Martxoa</c:v>
                </c:pt>
                <c:pt idx="3">
                  <c:v>Apirila</c:v>
                </c:pt>
                <c:pt idx="4">
                  <c:v>Maiatza</c:v>
                </c:pt>
                <c:pt idx="5">
                  <c:v>Ekaina</c:v>
                </c:pt>
                <c:pt idx="6">
                  <c:v>Uztaila</c:v>
                </c:pt>
                <c:pt idx="7">
                  <c:v>Abuztua</c:v>
                </c:pt>
                <c:pt idx="8">
                  <c:v>Iraila</c:v>
                </c:pt>
                <c:pt idx="9">
                  <c:v>Urria</c:v>
                </c:pt>
                <c:pt idx="10">
                  <c:v>Azaroa</c:v>
                </c:pt>
                <c:pt idx="11">
                  <c:v>Abendua</c:v>
                </c:pt>
              </c:strCache>
            </c:strRef>
          </c:cat>
          <c:val>
            <c:numRef>
              <c:f>'G27'!$C$33:$C$44</c:f>
              <c:numCache>
                <c:formatCode>#,##0</c:formatCode>
                <c:ptCount val="12"/>
                <c:pt idx="0">
                  <c:v>12595</c:v>
                </c:pt>
                <c:pt idx="1">
                  <c:v>11776</c:v>
                </c:pt>
                <c:pt idx="2">
                  <c:v>10624</c:v>
                </c:pt>
                <c:pt idx="3">
                  <c:v>20668</c:v>
                </c:pt>
                <c:pt idx="4">
                  <c:v>20463</c:v>
                </c:pt>
                <c:pt idx="5">
                  <c:v>18023</c:v>
                </c:pt>
                <c:pt idx="6">
                  <c:v>10706</c:v>
                </c:pt>
                <c:pt idx="7">
                  <c:v>9111</c:v>
                </c:pt>
                <c:pt idx="8">
                  <c:v>8538</c:v>
                </c:pt>
                <c:pt idx="9">
                  <c:v>10222</c:v>
                </c:pt>
                <c:pt idx="10">
                  <c:v>11553</c:v>
                </c:pt>
                <c:pt idx="11">
                  <c:v>10614</c:v>
                </c:pt>
              </c:numCache>
            </c:numRef>
          </c:val>
          <c:extLst xmlns:c16r2="http://schemas.microsoft.com/office/drawing/2015/06/chart">
            <c:ext xmlns:c16="http://schemas.microsoft.com/office/drawing/2014/chart" uri="{C3380CC4-5D6E-409C-BE32-E72D297353CC}">
              <c16:uniqueId val="{00000010-62EF-434A-B1C0-B36DD4102A5A}"/>
            </c:ext>
          </c:extLst>
        </c:ser>
        <c:dLbls>
          <c:showLegendKey val="0"/>
          <c:showVal val="0"/>
          <c:showCatName val="0"/>
          <c:showSerName val="0"/>
          <c:showPercent val="0"/>
          <c:showBubbleSize val="0"/>
        </c:dLbls>
        <c:gapWidth val="44"/>
        <c:overlap val="-5"/>
        <c:axId val="128707968"/>
        <c:axId val="128713856"/>
      </c:barChart>
      <c:catAx>
        <c:axId val="128707968"/>
        <c:scaling>
          <c:orientation val="minMax"/>
        </c:scaling>
        <c:delete val="0"/>
        <c:axPos val="b"/>
        <c:numFmt formatCode="General" sourceLinked="0"/>
        <c:majorTickMark val="out"/>
        <c:minorTickMark val="none"/>
        <c:tickLblPos val="nextTo"/>
        <c:crossAx val="128713856"/>
        <c:crosses val="autoZero"/>
        <c:auto val="1"/>
        <c:lblAlgn val="ctr"/>
        <c:lblOffset val="100"/>
        <c:noMultiLvlLbl val="0"/>
      </c:catAx>
      <c:valAx>
        <c:axId val="128713856"/>
        <c:scaling>
          <c:orientation val="minMax"/>
        </c:scaling>
        <c:delete val="0"/>
        <c:axPos val="l"/>
        <c:majorGridlines>
          <c:spPr>
            <a:ln>
              <a:solidFill>
                <a:schemeClr val="bg1">
                  <a:lumMod val="85000"/>
                </a:schemeClr>
              </a:solidFill>
            </a:ln>
          </c:spPr>
        </c:majorGridlines>
        <c:title>
          <c:tx>
            <c:rich>
              <a:bodyPr rot="-5400000" vert="horz"/>
              <a:lstStyle/>
              <a:p>
                <a:pPr>
                  <a:defRPr b="0"/>
                </a:pPr>
                <a:r>
                  <a:rPr lang="es-ES" b="0"/>
                  <a:t>arreta</a:t>
                </a:r>
                <a:r>
                  <a:rPr lang="es-ES" b="0" baseline="0"/>
                  <a:t> kop.</a:t>
                </a:r>
                <a:endParaRPr lang="es-ES" b="0"/>
              </a:p>
            </c:rich>
          </c:tx>
          <c:layout>
            <c:manualLayout>
              <c:xMode val="edge"/>
              <c:yMode val="edge"/>
              <c:x val="1.2248467253812364E-2"/>
              <c:y val="0.25573798095464745"/>
            </c:manualLayout>
          </c:layout>
          <c:overlay val="0"/>
        </c:title>
        <c:numFmt formatCode="#,##0" sourceLinked="1"/>
        <c:majorTickMark val="out"/>
        <c:minorTickMark val="none"/>
        <c:tickLblPos val="nextTo"/>
        <c:crossAx val="128707968"/>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'G28'!$B$30</c:f>
              <c:strCache>
                <c:ptCount val="1"/>
                <c:pt idx="0">
                  <c:v>Jasotako mezuak</c:v>
                </c:pt>
              </c:strCache>
            </c:strRef>
          </c:tx>
          <c:marker>
            <c:symbol val="none"/>
          </c:marker>
          <c:dLbls>
            <c:dLbl>
              <c:idx val="0"/>
              <c:layout>
                <c:manualLayout>
                  <c:x val="-1.423487278563197E-2"/>
                  <c:y val="-3.598201465912945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CDA-4083-809B-39B4578E5B38}"/>
                </c:ext>
              </c:extLst>
            </c:dLbl>
            <c:dLbl>
              <c:idx val="2"/>
              <c:layout>
                <c:manualLayout>
                  <c:x val="-1.1862393988026642E-2"/>
                  <c:y val="-5.997002443188245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CDA-4083-809B-39B4578E5B38}"/>
                </c:ext>
              </c:extLst>
            </c:dLbl>
            <c:dLbl>
              <c:idx val="3"/>
              <c:layout>
                <c:manualLayout>
                  <c:x val="-9.4899151904213209E-3"/>
                  <c:y val="-0.1159420472349726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CDA-4083-809B-39B4578E5B38}"/>
                </c:ext>
              </c:extLst>
            </c:dLbl>
            <c:dLbl>
              <c:idx val="4"/>
              <c:layout>
                <c:manualLayout>
                  <c:x val="0"/>
                  <c:y val="-4.397801791671381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CDA-4083-809B-39B4578E5B38}"/>
                </c:ext>
              </c:extLst>
            </c:dLbl>
            <c:dLbl>
              <c:idx val="5"/>
              <c:layout>
                <c:manualLayout>
                  <c:x val="8.6989884330961993E-17"/>
                  <c:y val="1.19940048863764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CDA-4083-809B-39B4578E5B38}"/>
                </c:ext>
              </c:extLst>
            </c:dLbl>
            <c:dLbl>
              <c:idx val="6"/>
              <c:layout>
                <c:manualLayout>
                  <c:x val="0"/>
                  <c:y val="3.19840130303372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CDA-4083-809B-39B4578E5B38}"/>
                </c:ext>
              </c:extLst>
            </c:dLbl>
            <c:dLbl>
              <c:idx val="7"/>
              <c:layout>
                <c:manualLayout>
                  <c:x val="0"/>
                  <c:y val="-3.9980016287921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CDA-4083-809B-39B4578E5B3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'G28'!$A$31:$A$38</c:f>
              <c:numCache>
                <c:formatCode>0</c:formatCode>
                <c:ptCount val="8"/>
                <c:pt idx="0">
                  <c:v>2009</c:v>
                </c:pt>
                <c:pt idx="1">
                  <c:v>2010</c:v>
                </c:pt>
                <c:pt idx="2">
                  <c:v>2011</c:v>
                </c:pt>
                <c:pt idx="3">
                  <c:v>2012</c:v>
                </c:pt>
                <c:pt idx="4">
                  <c:v>2013</c:v>
                </c:pt>
                <c:pt idx="5">
                  <c:v>2014</c:v>
                </c:pt>
                <c:pt idx="6">
                  <c:v>2015</c:v>
                </c:pt>
                <c:pt idx="7">
                  <c:v>2016</c:v>
                </c:pt>
              </c:numCache>
            </c:numRef>
          </c:cat>
          <c:val>
            <c:numRef>
              <c:f>'G28'!$B$31:$B$38</c:f>
              <c:numCache>
                <c:formatCode>#,##0</c:formatCode>
                <c:ptCount val="8"/>
                <c:pt idx="0">
                  <c:v>6737</c:v>
                </c:pt>
                <c:pt idx="1">
                  <c:v>6545</c:v>
                </c:pt>
                <c:pt idx="2">
                  <c:v>9210</c:v>
                </c:pt>
                <c:pt idx="3">
                  <c:v>10572</c:v>
                </c:pt>
                <c:pt idx="4">
                  <c:v>13995</c:v>
                </c:pt>
                <c:pt idx="5">
                  <c:v>13941</c:v>
                </c:pt>
                <c:pt idx="6">
                  <c:v>15192</c:v>
                </c:pt>
                <c:pt idx="7">
                  <c:v>15653</c:v>
                </c:pt>
              </c:numCache>
            </c:numRef>
          </c:val>
          <c:smooth val="0"/>
          <c:extLst xmlns:c16r2="http://schemas.microsoft.com/office/drawing/2015/06/chart">
            <c:ext xmlns:c16="http://schemas.microsoft.com/office/drawing/2014/chart" uri="{C3380CC4-5D6E-409C-BE32-E72D297353CC}">
              <c16:uniqueId val="{00000007-FCDA-4083-809B-39B4578E5B38}"/>
            </c:ext>
          </c:extLst>
        </c:ser>
        <c:dLbls>
          <c:showLegendKey val="0"/>
          <c:showVal val="0"/>
          <c:showCatName val="0"/>
          <c:showSerName val="0"/>
          <c:showPercent val="0"/>
          <c:showBubbleSize val="0"/>
        </c:dLbls>
        <c:marker val="1"/>
        <c:smooth val="0"/>
        <c:axId val="129004672"/>
        <c:axId val="129006208"/>
      </c:lineChart>
      <c:catAx>
        <c:axId val="129004672"/>
        <c:scaling>
          <c:orientation val="minMax"/>
        </c:scaling>
        <c:delete val="0"/>
        <c:axPos val="b"/>
        <c:numFmt formatCode="0" sourceLinked="1"/>
        <c:majorTickMark val="out"/>
        <c:minorTickMark val="none"/>
        <c:tickLblPos val="nextTo"/>
        <c:crossAx val="129006208"/>
        <c:crosses val="autoZero"/>
        <c:auto val="1"/>
        <c:lblAlgn val="ctr"/>
        <c:lblOffset val="100"/>
        <c:noMultiLvlLbl val="0"/>
      </c:catAx>
      <c:valAx>
        <c:axId val="129006208"/>
        <c:scaling>
          <c:orientation val="minMax"/>
          <c:max val="18000"/>
          <c:min val="0"/>
        </c:scaling>
        <c:delete val="0"/>
        <c:axPos val="l"/>
        <c:majorGridlines>
          <c:spPr>
            <a:ln>
              <a:solidFill>
                <a:schemeClr val="bg1">
                  <a:lumMod val="85000"/>
                </a:schemeClr>
              </a:solidFill>
            </a:ln>
          </c:spPr>
        </c:majorGridlines>
        <c:numFmt formatCode="#,##0" sourceLinked="1"/>
        <c:majorTickMark val="out"/>
        <c:minorTickMark val="none"/>
        <c:tickLblPos val="nextTo"/>
        <c:crossAx val="129004672"/>
        <c:crosses val="autoZero"/>
        <c:crossBetween val="between"/>
        <c:majorUnit val="2000"/>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'G29'!$B$31</c:f>
              <c:strCache>
                <c:ptCount val="1"/>
                <c:pt idx="0">
                  <c:v>Arreta-kop.</c:v>
                </c:pt>
              </c:strCache>
            </c:strRef>
          </c:tx>
          <c:marker>
            <c:symbol val="none"/>
          </c:marker>
          <c:dLbls>
            <c:dLbl>
              <c:idx val="0"/>
              <c:layout>
                <c:manualLayout>
                  <c:x val="2.0336241317303233E-17"/>
                  <c:y val="1.880583259195904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53F-4B37-A119-E594DD4EBEE0}"/>
                </c:ext>
              </c:extLst>
            </c:dLbl>
            <c:dLbl>
              <c:idx val="4"/>
              <c:layout>
                <c:manualLayout>
                  <c:x val="-2.2185246810870812E-3"/>
                  <c:y val="-3.761166518391811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53F-4B37-A119-E594DD4EBEE0}"/>
                </c:ext>
              </c:extLst>
            </c:dLbl>
            <c:dLbl>
              <c:idx val="5"/>
              <c:layout>
                <c:manualLayout>
                  <c:x val="0"/>
                  <c:y val="-1.880583259195904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53F-4B37-A119-E594DD4EBEE0}"/>
                </c:ext>
              </c:extLst>
            </c:dLbl>
            <c:dLbl>
              <c:idx val="6"/>
              <c:layout>
                <c:manualLayout>
                  <c:x val="0"/>
                  <c:y val="-2.25669991103508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53F-4B37-A119-E594DD4EBEE0}"/>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'G29'!$A$32:$A$39</c:f>
              <c:numCache>
                <c:formatCode>General</c:formatCode>
                <c:ptCount val="8"/>
                <c:pt idx="0">
                  <c:v>2009</c:v>
                </c:pt>
                <c:pt idx="1">
                  <c:v>2010</c:v>
                </c:pt>
                <c:pt idx="2">
                  <c:v>2011</c:v>
                </c:pt>
                <c:pt idx="3">
                  <c:v>2012</c:v>
                </c:pt>
                <c:pt idx="4">
                  <c:v>2013</c:v>
                </c:pt>
                <c:pt idx="5">
                  <c:v>2014</c:v>
                </c:pt>
                <c:pt idx="6">
                  <c:v>2015</c:v>
                </c:pt>
                <c:pt idx="7">
                  <c:v>2016</c:v>
                </c:pt>
              </c:numCache>
            </c:numRef>
          </c:cat>
          <c:val>
            <c:numRef>
              <c:f>'G29'!$B$32:$B$39</c:f>
              <c:numCache>
                <c:formatCode>#,##0</c:formatCode>
                <c:ptCount val="8"/>
                <c:pt idx="0">
                  <c:v>2411</c:v>
                </c:pt>
                <c:pt idx="1">
                  <c:v>2595</c:v>
                </c:pt>
                <c:pt idx="2">
                  <c:v>3272</c:v>
                </c:pt>
                <c:pt idx="3">
                  <c:v>4109</c:v>
                </c:pt>
                <c:pt idx="4">
                  <c:v>5322</c:v>
                </c:pt>
                <c:pt idx="5">
                  <c:v>5110</c:v>
                </c:pt>
                <c:pt idx="6">
                  <c:v>4552</c:v>
                </c:pt>
                <c:pt idx="7">
                  <c:v>3836</c:v>
                </c:pt>
              </c:numCache>
            </c:numRef>
          </c:val>
          <c:smooth val="0"/>
          <c:extLst xmlns:c16r2="http://schemas.microsoft.com/office/drawing/2015/06/chart">
            <c:ext xmlns:c16="http://schemas.microsoft.com/office/drawing/2014/chart" uri="{C3380CC4-5D6E-409C-BE32-E72D297353CC}">
              <c16:uniqueId val="{00000004-253F-4B37-A119-E594DD4EBEE0}"/>
            </c:ext>
          </c:extLst>
        </c:ser>
        <c:dLbls>
          <c:showLegendKey val="0"/>
          <c:showVal val="0"/>
          <c:showCatName val="0"/>
          <c:showSerName val="0"/>
          <c:showPercent val="0"/>
          <c:showBubbleSize val="0"/>
        </c:dLbls>
        <c:marker val="1"/>
        <c:smooth val="0"/>
        <c:axId val="129344640"/>
        <c:axId val="129346176"/>
      </c:lineChart>
      <c:catAx>
        <c:axId val="129344640"/>
        <c:scaling>
          <c:orientation val="minMax"/>
        </c:scaling>
        <c:delete val="0"/>
        <c:axPos val="b"/>
        <c:numFmt formatCode="General" sourceLinked="1"/>
        <c:majorTickMark val="out"/>
        <c:minorTickMark val="none"/>
        <c:tickLblPos val="nextTo"/>
        <c:crossAx val="129346176"/>
        <c:crosses val="autoZero"/>
        <c:auto val="1"/>
        <c:lblAlgn val="ctr"/>
        <c:lblOffset val="100"/>
        <c:noMultiLvlLbl val="0"/>
      </c:catAx>
      <c:valAx>
        <c:axId val="12934617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29344640"/>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pPr>
            <a:r>
              <a:rPr lang="es-ES" sz="1000"/>
              <a:t>2016. urtea</a:t>
            </a:r>
          </a:p>
        </c:rich>
      </c:tx>
      <c:layout>
        <c:manualLayout>
          <c:xMode val="edge"/>
          <c:yMode val="edge"/>
          <c:x val="2.41792046951614E-2"/>
          <c:y val="2.8704697150753682E-2"/>
        </c:manualLayout>
      </c:layout>
      <c:overlay val="1"/>
    </c:title>
    <c:autoTitleDeleted val="0"/>
    <c:plotArea>
      <c:layout>
        <c:manualLayout>
          <c:layoutTarget val="inner"/>
          <c:xMode val="edge"/>
          <c:yMode val="edge"/>
          <c:x val="0.31781700088200421"/>
          <c:y val="4.1480321573975736E-2"/>
          <c:w val="0.37528019174353527"/>
          <c:h val="0.59220751100214875"/>
        </c:manualLayout>
      </c:layout>
      <c:pieChart>
        <c:varyColors val="1"/>
        <c:ser>
          <c:idx val="0"/>
          <c:order val="0"/>
          <c:dLbls>
            <c:spPr>
              <a:noFill/>
              <a:ln>
                <a:noFill/>
              </a:ln>
              <a:effectLst/>
            </c:sp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'G30'!$A$37:$A$44</c:f>
              <c:strCache>
                <c:ptCount val="8"/>
                <c:pt idx="0">
                  <c:v>Diru-bilketa Zerbitzua</c:v>
                </c:pt>
                <c:pt idx="1">
                  <c:v>Errentaren eta Ondarearen gaineko Zergak Kudeatzeko Zerbitzua</c:v>
                </c:pt>
                <c:pt idx="2">
                  <c:v>Zerga Kudeaketa Zerbitzua</c:v>
                </c:pt>
                <c:pt idx="3">
                  <c:v>Zergadunari Laguntza eta Argibideak Emateko Zerbitzua</c:v>
                </c:pt>
                <c:pt idx="4">
                  <c:v>Lur Ondasunen eta Ondare Zergen Zerbitzua</c:v>
                </c:pt>
                <c:pt idx="5">
                  <c:v>Nafarroako Zerga Ogasuneko beste unitate batzuk</c:v>
                </c:pt>
                <c:pt idx="6">
                  <c:v>Ogasuneko eta Finantza Politikako Departamentuko beste unitate batzuk</c:v>
                </c:pt>
                <c:pt idx="7">
                  <c:v>Beste departamentu batzuk</c:v>
                </c:pt>
              </c:strCache>
            </c:strRef>
          </c:cat>
          <c:val>
            <c:numRef>
              <c:f>'G30'!$B$37:$B$44</c:f>
              <c:numCache>
                <c:formatCode>#,##0</c:formatCode>
                <c:ptCount val="8"/>
                <c:pt idx="0">
                  <c:v>9642</c:v>
                </c:pt>
                <c:pt idx="1">
                  <c:v>6874</c:v>
                </c:pt>
                <c:pt idx="2">
                  <c:v>3704</c:v>
                </c:pt>
                <c:pt idx="3">
                  <c:v>2085</c:v>
                </c:pt>
                <c:pt idx="4">
                  <c:v>1313</c:v>
                </c:pt>
                <c:pt idx="5">
                  <c:v>328</c:v>
                </c:pt>
                <c:pt idx="6">
                  <c:v>1012</c:v>
                </c:pt>
                <c:pt idx="7">
                  <c:v>7062</c:v>
                </c:pt>
              </c:numCache>
            </c:numRef>
          </c:val>
          <c:extLst xmlns:c16r2="http://schemas.microsoft.com/office/drawing/2015/06/chart">
            <c:ext xmlns:c16="http://schemas.microsoft.com/office/drawing/2014/chart" uri="{C3380CC4-5D6E-409C-BE32-E72D297353CC}">
              <c16:uniqueId val="{00000000-AAC4-4523-805D-37B18BFE7533}"/>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7313877487064273E-2"/>
          <c:y val="0.72587333487079808"/>
          <c:w val="0.92714557903998263"/>
          <c:h val="0.25712669807487454"/>
        </c:manualLayout>
      </c:layout>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'G31'!$B$31</c:f>
              <c:strCache>
                <c:ptCount val="1"/>
                <c:pt idx="0">
                  <c:v>Jasotako dokumentuak</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'G31'!$A$32:$A$39</c:f>
              <c:numCache>
                <c:formatCode>General</c:formatCode>
                <c:ptCount val="8"/>
                <c:pt idx="0">
                  <c:v>2009</c:v>
                </c:pt>
                <c:pt idx="1">
                  <c:v>2010</c:v>
                </c:pt>
                <c:pt idx="2">
                  <c:v>2011</c:v>
                </c:pt>
                <c:pt idx="3">
                  <c:v>2012</c:v>
                </c:pt>
                <c:pt idx="4">
                  <c:v>2013</c:v>
                </c:pt>
                <c:pt idx="5">
                  <c:v>2014</c:v>
                </c:pt>
                <c:pt idx="6">
                  <c:v>2015</c:v>
                </c:pt>
                <c:pt idx="7">
                  <c:v>2016</c:v>
                </c:pt>
              </c:numCache>
            </c:numRef>
          </c:cat>
          <c:val>
            <c:numRef>
              <c:f>'G31'!$B$32:$B$39</c:f>
              <c:numCache>
                <c:formatCode>#,##0_ ;\-#,##0\ </c:formatCode>
                <c:ptCount val="8"/>
                <c:pt idx="0">
                  <c:v>59133</c:v>
                </c:pt>
                <c:pt idx="1">
                  <c:v>56345</c:v>
                </c:pt>
                <c:pt idx="2">
                  <c:v>43200</c:v>
                </c:pt>
                <c:pt idx="3">
                  <c:v>39992</c:v>
                </c:pt>
                <c:pt idx="4">
                  <c:v>37727</c:v>
                </c:pt>
                <c:pt idx="5">
                  <c:v>40584</c:v>
                </c:pt>
                <c:pt idx="6">
                  <c:v>30677</c:v>
                </c:pt>
                <c:pt idx="7">
                  <c:v>32020</c:v>
                </c:pt>
              </c:numCache>
            </c:numRef>
          </c:val>
          <c:extLst xmlns:c16r2="http://schemas.microsoft.com/office/drawing/2015/06/chart">
            <c:ext xmlns:c16="http://schemas.microsoft.com/office/drawing/2014/chart" uri="{C3380CC4-5D6E-409C-BE32-E72D297353CC}">
              <c16:uniqueId val="{00000000-D03D-4D28-BDD0-4F135582D105}"/>
            </c:ext>
          </c:extLst>
        </c:ser>
        <c:ser>
          <c:idx val="2"/>
          <c:order val="1"/>
          <c:tx>
            <c:strRef>
              <c:f>'G31'!$C$31</c:f>
              <c:strCache>
                <c:ptCount val="1"/>
                <c:pt idx="0">
                  <c:v>Beste sail batzuetarako dokumentuak</c:v>
                </c:pt>
              </c:strCache>
            </c:strRef>
          </c:tx>
          <c:invertIfNegative val="0"/>
          <c:dLbls>
            <c:dLbl>
              <c:idx val="0"/>
              <c:layout>
                <c:manualLayout>
                  <c:x val="6.908462867012093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03D-4D28-BDD0-4F135582D105}"/>
                </c:ext>
              </c:extLst>
            </c:dLbl>
            <c:dLbl>
              <c:idx val="1"/>
              <c:layout>
                <c:manualLayout>
                  <c:x val="6.9084628670120938E-3"/>
                  <c:y val="-7.5328708837169186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03D-4D28-BDD0-4F135582D105}"/>
                </c:ext>
              </c:extLst>
            </c:dLbl>
            <c:dLbl>
              <c:idx val="2"/>
              <c:layout>
                <c:manualLayout>
                  <c:x val="6.9084628670120938E-3"/>
                  <c:y val="7.5328708837169186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03D-4D28-BDD0-4F135582D105}"/>
                </c:ext>
              </c:extLst>
            </c:dLbl>
            <c:dLbl>
              <c:idx val="3"/>
              <c:layout>
                <c:manualLayout>
                  <c:x val="6.908462867012093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03D-4D28-BDD0-4F135582D105}"/>
                </c:ext>
              </c:extLst>
            </c:dLbl>
            <c:dLbl>
              <c:idx val="4"/>
              <c:layout>
                <c:manualLayout>
                  <c:x val="9.2112838226827871E-3"/>
                  <c:y val="7.5328708837169186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03D-4D28-BDD0-4F135582D105}"/>
                </c:ext>
              </c:extLst>
            </c:dLbl>
            <c:dLbl>
              <c:idx val="5"/>
              <c:layout>
                <c:manualLayout>
                  <c:x val="6.908462867012093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03D-4D28-BDD0-4F135582D105}"/>
                </c:ext>
              </c:extLst>
            </c:dLbl>
            <c:dLbl>
              <c:idx val="6"/>
              <c:layout>
                <c:manualLayout>
                  <c:x val="6.908462867012093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03D-4D28-BDD0-4F135582D105}"/>
                </c:ext>
              </c:extLst>
            </c:dLbl>
            <c:dLbl>
              <c:idx val="7"/>
              <c:layout>
                <c:manualLayout>
                  <c:x val="6.908462867012093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03D-4D28-BDD0-4F135582D105}"/>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'G31'!$A$32:$A$39</c:f>
              <c:numCache>
                <c:formatCode>General</c:formatCode>
                <c:ptCount val="8"/>
                <c:pt idx="0">
                  <c:v>2009</c:v>
                </c:pt>
                <c:pt idx="1">
                  <c:v>2010</c:v>
                </c:pt>
                <c:pt idx="2">
                  <c:v>2011</c:v>
                </c:pt>
                <c:pt idx="3">
                  <c:v>2012</c:v>
                </c:pt>
                <c:pt idx="4">
                  <c:v>2013</c:v>
                </c:pt>
                <c:pt idx="5">
                  <c:v>2014</c:v>
                </c:pt>
                <c:pt idx="6">
                  <c:v>2015</c:v>
                </c:pt>
                <c:pt idx="7">
                  <c:v>2016</c:v>
                </c:pt>
              </c:numCache>
            </c:numRef>
          </c:cat>
          <c:val>
            <c:numRef>
              <c:f>'G31'!$C$32:$C$39</c:f>
              <c:numCache>
                <c:formatCode>_-* #,##0\ _P_t_s_-;\-* #,##0\ _P_t_s_-;_-* "-"??\ _P_t_s_-;_-@_-</c:formatCode>
                <c:ptCount val="8"/>
                <c:pt idx="0">
                  <c:v>17397</c:v>
                </c:pt>
                <c:pt idx="1">
                  <c:v>17374</c:v>
                </c:pt>
                <c:pt idx="2">
                  <c:v>10183</c:v>
                </c:pt>
                <c:pt idx="3">
                  <c:v>7664</c:v>
                </c:pt>
                <c:pt idx="4">
                  <c:v>6255</c:v>
                </c:pt>
                <c:pt idx="5">
                  <c:v>7428</c:v>
                </c:pt>
                <c:pt idx="6">
                  <c:v>6538</c:v>
                </c:pt>
                <c:pt idx="7">
                  <c:v>7062</c:v>
                </c:pt>
              </c:numCache>
            </c:numRef>
          </c:val>
          <c:extLst xmlns:c16r2="http://schemas.microsoft.com/office/drawing/2015/06/chart">
            <c:ext xmlns:c16="http://schemas.microsoft.com/office/drawing/2014/chart" uri="{C3380CC4-5D6E-409C-BE32-E72D297353CC}">
              <c16:uniqueId val="{00000009-D03D-4D28-BDD0-4F135582D105}"/>
            </c:ext>
          </c:extLst>
        </c:ser>
        <c:dLbls>
          <c:showLegendKey val="0"/>
          <c:showVal val="0"/>
          <c:showCatName val="0"/>
          <c:showSerName val="0"/>
          <c:showPercent val="0"/>
          <c:showBubbleSize val="0"/>
        </c:dLbls>
        <c:gapWidth val="63"/>
        <c:axId val="122712448"/>
        <c:axId val="122713984"/>
      </c:barChart>
      <c:catAx>
        <c:axId val="122712448"/>
        <c:scaling>
          <c:orientation val="minMax"/>
        </c:scaling>
        <c:delete val="0"/>
        <c:axPos val="b"/>
        <c:numFmt formatCode="General" sourceLinked="1"/>
        <c:majorTickMark val="out"/>
        <c:minorTickMark val="none"/>
        <c:tickLblPos val="nextTo"/>
        <c:crossAx val="122713984"/>
        <c:crosses val="autoZero"/>
        <c:auto val="1"/>
        <c:lblAlgn val="ctr"/>
        <c:lblOffset val="100"/>
        <c:noMultiLvlLbl val="0"/>
      </c:catAx>
      <c:valAx>
        <c:axId val="122713984"/>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122712448"/>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'G35'!$B$34</c:f>
              <c:strCache>
                <c:ptCount val="1"/>
                <c:pt idx="0">
                  <c:v>BEZ</c:v>
                </c:pt>
              </c:strCache>
            </c:strRef>
          </c:tx>
          <c:marker>
            <c:symbol val="none"/>
          </c:marker>
          <c:dLbls>
            <c:dLbl>
              <c:idx val="0"/>
              <c:layout>
                <c:manualLayout>
                  <c:x val="-4.0268456375838917E-2"/>
                  <c:y val="4.33369447453954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2BB-4E43-9B08-B2E6DF778FFF}"/>
                </c:ext>
              </c:extLst>
            </c:dLbl>
            <c:dLbl>
              <c:idx val="6"/>
              <c:layout>
                <c:manualLayout>
                  <c:x val="-8.948545861297539E-3"/>
                  <c:y val="2.88912964969302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2BB-4E43-9B08-B2E6DF778FFF}"/>
                </c:ext>
              </c:extLst>
            </c:dLbl>
            <c:dLbl>
              <c:idx val="7"/>
              <c:layout>
                <c:manualLayout>
                  <c:x val="-6.711409395973169E-3"/>
                  <c:y val="-4.33369447453954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2BB-4E43-9B08-B2E6DF778FF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'G35'!$A$35:$A$42</c:f>
              <c:numCache>
                <c:formatCode>General</c:formatCode>
                <c:ptCount val="8"/>
                <c:pt idx="0">
                  <c:v>2009</c:v>
                </c:pt>
                <c:pt idx="1">
                  <c:v>2010</c:v>
                </c:pt>
                <c:pt idx="2">
                  <c:v>2011</c:v>
                </c:pt>
                <c:pt idx="3">
                  <c:v>2012</c:v>
                </c:pt>
                <c:pt idx="4">
                  <c:v>2013</c:v>
                </c:pt>
                <c:pt idx="5">
                  <c:v>2014</c:v>
                </c:pt>
                <c:pt idx="6">
                  <c:v>2015</c:v>
                </c:pt>
                <c:pt idx="7">
                  <c:v>2016</c:v>
                </c:pt>
              </c:numCache>
            </c:numRef>
          </c:cat>
          <c:val>
            <c:numRef>
              <c:f>'G35'!$B$35:$B$42</c:f>
              <c:numCache>
                <c:formatCode>#,##0</c:formatCode>
                <c:ptCount val="8"/>
                <c:pt idx="0">
                  <c:v>139298</c:v>
                </c:pt>
                <c:pt idx="1">
                  <c:v>155555</c:v>
                </c:pt>
                <c:pt idx="2">
                  <c:v>158799</c:v>
                </c:pt>
                <c:pt idx="3">
                  <c:v>160883</c:v>
                </c:pt>
                <c:pt idx="4">
                  <c:v>166124</c:v>
                </c:pt>
                <c:pt idx="5">
                  <c:v>165166</c:v>
                </c:pt>
                <c:pt idx="6">
                  <c:v>169888</c:v>
                </c:pt>
                <c:pt idx="7">
                  <c:v>175821</c:v>
                </c:pt>
              </c:numCache>
            </c:numRef>
          </c:val>
          <c:smooth val="0"/>
          <c:extLst xmlns:c16r2="http://schemas.microsoft.com/office/drawing/2015/06/chart">
            <c:ext xmlns:c16="http://schemas.microsoft.com/office/drawing/2014/chart" uri="{C3380CC4-5D6E-409C-BE32-E72D297353CC}">
              <c16:uniqueId val="{00000003-72BB-4E43-9B08-B2E6DF778FFF}"/>
            </c:ext>
          </c:extLst>
        </c:ser>
        <c:ser>
          <c:idx val="2"/>
          <c:order val="1"/>
          <c:tx>
            <c:strRef>
              <c:f>'G35'!$C$34</c:f>
              <c:strCache>
                <c:ptCount val="1"/>
                <c:pt idx="0">
                  <c:v>Zatikapenak</c:v>
                </c:pt>
              </c:strCache>
            </c:strRef>
          </c:tx>
          <c:marker>
            <c:symbol val="none"/>
          </c:marker>
          <c:dLbls>
            <c:dLbl>
              <c:idx val="0"/>
              <c:layout>
                <c:manualLayout>
                  <c:x val="-4.9217002237136528E-2"/>
                  <c:y val="3.972559999343144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2BB-4E43-9B08-B2E6DF778FFF}"/>
                </c:ext>
              </c:extLst>
            </c:dLbl>
            <c:dLbl>
              <c:idx val="6"/>
              <c:layout>
                <c:manualLayout>
                  <c:x val="-8.948545861297539E-3"/>
                  <c:y val="3.250270855904659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2BB-4E43-9B08-B2E6DF778FFF}"/>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2BB-4E43-9B08-B2E6DF778FF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'G35'!$A$35:$A$42</c:f>
              <c:numCache>
                <c:formatCode>General</c:formatCode>
                <c:ptCount val="8"/>
                <c:pt idx="0">
                  <c:v>2009</c:v>
                </c:pt>
                <c:pt idx="1">
                  <c:v>2010</c:v>
                </c:pt>
                <c:pt idx="2">
                  <c:v>2011</c:v>
                </c:pt>
                <c:pt idx="3">
                  <c:v>2012</c:v>
                </c:pt>
                <c:pt idx="4">
                  <c:v>2013</c:v>
                </c:pt>
                <c:pt idx="5">
                  <c:v>2014</c:v>
                </c:pt>
                <c:pt idx="6">
                  <c:v>2015</c:v>
                </c:pt>
                <c:pt idx="7">
                  <c:v>2016</c:v>
                </c:pt>
              </c:numCache>
            </c:numRef>
          </c:cat>
          <c:val>
            <c:numRef>
              <c:f>'G35'!$C$35:$C$42</c:f>
              <c:numCache>
                <c:formatCode>#,##0</c:formatCode>
                <c:ptCount val="8"/>
                <c:pt idx="0">
                  <c:v>48019</c:v>
                </c:pt>
                <c:pt idx="1">
                  <c:v>49976</c:v>
                </c:pt>
                <c:pt idx="2">
                  <c:v>52600</c:v>
                </c:pt>
                <c:pt idx="3">
                  <c:v>54438</c:v>
                </c:pt>
                <c:pt idx="4">
                  <c:v>58345</c:v>
                </c:pt>
                <c:pt idx="5">
                  <c:v>63305</c:v>
                </c:pt>
                <c:pt idx="6">
                  <c:v>67411</c:v>
                </c:pt>
                <c:pt idx="7">
                  <c:v>70118</c:v>
                </c:pt>
              </c:numCache>
            </c:numRef>
          </c:val>
          <c:smooth val="0"/>
          <c:extLst xmlns:c16r2="http://schemas.microsoft.com/office/drawing/2015/06/chart">
            <c:ext xmlns:c16="http://schemas.microsoft.com/office/drawing/2014/chart" uri="{C3380CC4-5D6E-409C-BE32-E72D297353CC}">
              <c16:uniqueId val="{00000007-72BB-4E43-9B08-B2E6DF778FFF}"/>
            </c:ext>
          </c:extLst>
        </c:ser>
        <c:ser>
          <c:idx val="3"/>
          <c:order val="2"/>
          <c:tx>
            <c:strRef>
              <c:f>'G35'!$D$34</c:f>
              <c:strCache>
                <c:ptCount val="1"/>
                <c:pt idx="0">
                  <c:v>Erkidego barneko eragiketak laburtzekoak</c:v>
                </c:pt>
              </c:strCache>
            </c:strRef>
          </c:tx>
          <c:spPr>
            <a:ln>
              <a:solidFill>
                <a:schemeClr val="accent4"/>
              </a:solidFill>
            </a:ln>
          </c:spPr>
          <c:marker>
            <c:symbol val="none"/>
          </c:marker>
          <c:dLbls>
            <c:dLbl>
              <c:idx val="0"/>
              <c:layout>
                <c:manualLayout>
                  <c:x val="-4.474272930648774E-2"/>
                  <c:y val="2.541552743863221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2BB-4E43-9B08-B2E6DF778FFF}"/>
                </c:ext>
              </c:extLst>
            </c:dLbl>
            <c:dLbl>
              <c:idx val="6"/>
              <c:layout>
                <c:manualLayout>
                  <c:x val="-8.948545861297539E-3"/>
                  <c:y val="-2.52798844348140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72BB-4E43-9B08-B2E6DF778FFF}"/>
                </c:ext>
              </c:extLst>
            </c:dLbl>
            <c:dLbl>
              <c:idx val="7"/>
              <c:layout>
                <c:manualLayout>
                  <c:x val="-2.2371364653243878E-3"/>
                  <c:y val="-2.166847237269773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72BB-4E43-9B08-B2E6DF778FF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'G35'!$A$35:$A$42</c:f>
              <c:numCache>
                <c:formatCode>General</c:formatCode>
                <c:ptCount val="8"/>
                <c:pt idx="0">
                  <c:v>2009</c:v>
                </c:pt>
                <c:pt idx="1">
                  <c:v>2010</c:v>
                </c:pt>
                <c:pt idx="2">
                  <c:v>2011</c:v>
                </c:pt>
                <c:pt idx="3">
                  <c:v>2012</c:v>
                </c:pt>
                <c:pt idx="4">
                  <c:v>2013</c:v>
                </c:pt>
                <c:pt idx="5">
                  <c:v>2014</c:v>
                </c:pt>
                <c:pt idx="6">
                  <c:v>2015</c:v>
                </c:pt>
                <c:pt idx="7">
                  <c:v>2016</c:v>
                </c:pt>
              </c:numCache>
            </c:numRef>
          </c:cat>
          <c:val>
            <c:numRef>
              <c:f>'G35'!$D$35:$D$42</c:f>
              <c:numCache>
                <c:formatCode>#,##0</c:formatCode>
                <c:ptCount val="8"/>
                <c:pt idx="0">
                  <c:v>11313</c:v>
                </c:pt>
                <c:pt idx="1">
                  <c:v>16241</c:v>
                </c:pt>
                <c:pt idx="2">
                  <c:v>20904</c:v>
                </c:pt>
                <c:pt idx="3">
                  <c:v>21534</c:v>
                </c:pt>
                <c:pt idx="4">
                  <c:v>23760</c:v>
                </c:pt>
                <c:pt idx="5">
                  <c:v>23561</c:v>
                </c:pt>
                <c:pt idx="6">
                  <c:v>25186</c:v>
                </c:pt>
                <c:pt idx="7">
                  <c:v>25707</c:v>
                </c:pt>
              </c:numCache>
            </c:numRef>
          </c:val>
          <c:smooth val="0"/>
          <c:extLst xmlns:c16r2="http://schemas.microsoft.com/office/drawing/2015/06/chart">
            <c:ext xmlns:c16="http://schemas.microsoft.com/office/drawing/2014/chart" uri="{C3380CC4-5D6E-409C-BE32-E72D297353CC}">
              <c16:uniqueId val="{0000000B-72BB-4E43-9B08-B2E6DF778FFF}"/>
            </c:ext>
          </c:extLst>
        </c:ser>
        <c:ser>
          <c:idx val="4"/>
          <c:order val="3"/>
          <c:tx>
            <c:strRef>
              <c:f>'G35'!$E$34</c:f>
              <c:strCache>
                <c:ptCount val="1"/>
                <c:pt idx="0">
                  <c:v>Informaziokoak</c:v>
                </c:pt>
              </c:strCache>
            </c:strRef>
          </c:tx>
          <c:marker>
            <c:symbol val="none"/>
          </c:marker>
          <c:dLbls>
            <c:dLbl>
              <c:idx val="0"/>
              <c:layout>
                <c:manualLayout>
                  <c:x val="-4.0268456375838917E-2"/>
                  <c:y val="2.16684723726977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72BB-4E43-9B08-B2E6DF778FFF}"/>
                </c:ext>
              </c:extLst>
            </c:dLbl>
            <c:dLbl>
              <c:idx val="6"/>
              <c:layout>
                <c:manualLayout>
                  <c:x val="-6.711409395973169E-3"/>
                  <c:y val="4.33369447453954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72BB-4E43-9B08-B2E6DF778FFF}"/>
                </c:ext>
              </c:extLst>
            </c:dLbl>
            <c:dLbl>
              <c:idx val="7"/>
              <c:layout>
                <c:manualLayout>
                  <c:x val="0"/>
                  <c:y val="-2.88912964969302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72BB-4E43-9B08-B2E6DF778FF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'G35'!$A$35:$A$42</c:f>
              <c:numCache>
                <c:formatCode>General</c:formatCode>
                <c:ptCount val="8"/>
                <c:pt idx="0">
                  <c:v>2009</c:v>
                </c:pt>
                <c:pt idx="1">
                  <c:v>2010</c:v>
                </c:pt>
                <c:pt idx="2">
                  <c:v>2011</c:v>
                </c:pt>
                <c:pt idx="3">
                  <c:v>2012</c:v>
                </c:pt>
                <c:pt idx="4">
                  <c:v>2013</c:v>
                </c:pt>
                <c:pt idx="5">
                  <c:v>2014</c:v>
                </c:pt>
                <c:pt idx="6">
                  <c:v>2015</c:v>
                </c:pt>
                <c:pt idx="7">
                  <c:v>2016</c:v>
                </c:pt>
              </c:numCache>
            </c:numRef>
          </c:cat>
          <c:val>
            <c:numRef>
              <c:f>'G35'!$E$35:$E$42</c:f>
              <c:numCache>
                <c:formatCode>#,##0</c:formatCode>
                <c:ptCount val="8"/>
                <c:pt idx="0">
                  <c:v>74083</c:v>
                </c:pt>
                <c:pt idx="1">
                  <c:v>93924</c:v>
                </c:pt>
                <c:pt idx="2">
                  <c:v>99132</c:v>
                </c:pt>
                <c:pt idx="3">
                  <c:v>99711</c:v>
                </c:pt>
                <c:pt idx="4">
                  <c:v>100895</c:v>
                </c:pt>
                <c:pt idx="5">
                  <c:v>101111</c:v>
                </c:pt>
                <c:pt idx="6">
                  <c:v>104491</c:v>
                </c:pt>
                <c:pt idx="7">
                  <c:v>109620</c:v>
                </c:pt>
              </c:numCache>
            </c:numRef>
          </c:val>
          <c:smooth val="0"/>
          <c:extLst xmlns:c16r2="http://schemas.microsoft.com/office/drawing/2015/06/chart">
            <c:ext xmlns:c16="http://schemas.microsoft.com/office/drawing/2014/chart" uri="{C3380CC4-5D6E-409C-BE32-E72D297353CC}">
              <c16:uniqueId val="{0000000F-72BB-4E43-9B08-B2E6DF778FFF}"/>
            </c:ext>
          </c:extLst>
        </c:ser>
        <c:ser>
          <c:idx val="5"/>
          <c:order val="4"/>
          <c:tx>
            <c:strRef>
              <c:f>'G35'!$F$34</c:f>
              <c:strCache>
                <c:ptCount val="1"/>
                <c:pt idx="0">
                  <c:v>Sozietateak </c:v>
                </c:pt>
              </c:strCache>
            </c:strRef>
          </c:tx>
          <c:spPr>
            <a:ln>
              <a:solidFill>
                <a:schemeClr val="accent6"/>
              </a:solidFill>
            </a:ln>
          </c:spPr>
          <c:marker>
            <c:symbol val="none"/>
          </c:marker>
          <c:dLbls>
            <c:dLbl>
              <c:idx val="0"/>
              <c:layout>
                <c:manualLayout>
                  <c:x val="-4.6979865771811999E-2"/>
                  <c:y val="-1.80571406676355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72BB-4E43-9B08-B2E6DF778FFF}"/>
                </c:ext>
              </c:extLst>
            </c:dLbl>
            <c:dLbl>
              <c:idx val="6"/>
              <c:layout>
                <c:manualLayout>
                  <c:x val="0"/>
                  <c:y val="2.166847237269773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72BB-4E43-9B08-B2E6DF778FFF}"/>
                </c:ext>
              </c:extLst>
            </c:dLbl>
            <c:dLbl>
              <c:idx val="7"/>
              <c:layout>
                <c:manualLayout>
                  <c:x val="0"/>
                  <c:y val="2.52798844348140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72BB-4E43-9B08-B2E6DF778FF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'G35'!$A$35:$A$42</c:f>
              <c:numCache>
                <c:formatCode>General</c:formatCode>
                <c:ptCount val="8"/>
                <c:pt idx="0">
                  <c:v>2009</c:v>
                </c:pt>
                <c:pt idx="1">
                  <c:v>2010</c:v>
                </c:pt>
                <c:pt idx="2">
                  <c:v>2011</c:v>
                </c:pt>
                <c:pt idx="3">
                  <c:v>2012</c:v>
                </c:pt>
                <c:pt idx="4">
                  <c:v>2013</c:v>
                </c:pt>
                <c:pt idx="5">
                  <c:v>2014</c:v>
                </c:pt>
                <c:pt idx="6">
                  <c:v>2015</c:v>
                </c:pt>
                <c:pt idx="7">
                  <c:v>2016</c:v>
                </c:pt>
              </c:numCache>
            </c:numRef>
          </c:cat>
          <c:val>
            <c:numRef>
              <c:f>'G35'!$F$35:$F$42</c:f>
              <c:numCache>
                <c:formatCode>#,##0</c:formatCode>
                <c:ptCount val="8"/>
                <c:pt idx="0">
                  <c:v>17454</c:v>
                </c:pt>
                <c:pt idx="1">
                  <c:v>17852</c:v>
                </c:pt>
                <c:pt idx="2">
                  <c:v>18416</c:v>
                </c:pt>
                <c:pt idx="3">
                  <c:v>18042</c:v>
                </c:pt>
                <c:pt idx="4">
                  <c:v>19090</c:v>
                </c:pt>
                <c:pt idx="5">
                  <c:v>18005</c:v>
                </c:pt>
                <c:pt idx="6">
                  <c:v>18631</c:v>
                </c:pt>
                <c:pt idx="7">
                  <c:v>18652</c:v>
                </c:pt>
              </c:numCache>
            </c:numRef>
          </c:val>
          <c:smooth val="0"/>
          <c:extLst xmlns:c16r2="http://schemas.microsoft.com/office/drawing/2015/06/chart">
            <c:ext xmlns:c16="http://schemas.microsoft.com/office/drawing/2014/chart" uri="{C3380CC4-5D6E-409C-BE32-E72D297353CC}">
              <c16:uniqueId val="{00000013-72BB-4E43-9B08-B2E6DF778FFF}"/>
            </c:ext>
          </c:extLst>
        </c:ser>
        <c:dLbls>
          <c:showLegendKey val="0"/>
          <c:showVal val="0"/>
          <c:showCatName val="0"/>
          <c:showSerName val="0"/>
          <c:showPercent val="0"/>
          <c:showBubbleSize val="0"/>
        </c:dLbls>
        <c:marker val="1"/>
        <c:smooth val="0"/>
        <c:axId val="49859968"/>
        <c:axId val="49546368"/>
      </c:lineChart>
      <c:catAx>
        <c:axId val="49859968"/>
        <c:scaling>
          <c:orientation val="minMax"/>
        </c:scaling>
        <c:delete val="0"/>
        <c:axPos val="b"/>
        <c:numFmt formatCode="General" sourceLinked="1"/>
        <c:majorTickMark val="out"/>
        <c:minorTickMark val="none"/>
        <c:tickLblPos val="nextTo"/>
        <c:crossAx val="49546368"/>
        <c:crosses val="autoZero"/>
        <c:auto val="1"/>
        <c:lblAlgn val="ctr"/>
        <c:lblOffset val="100"/>
        <c:noMultiLvlLbl val="0"/>
      </c:catAx>
      <c:valAx>
        <c:axId val="49546368"/>
        <c:scaling>
          <c:orientation val="minMax"/>
        </c:scaling>
        <c:delete val="0"/>
        <c:axPos val="l"/>
        <c:majorGridlines>
          <c:spPr>
            <a:ln>
              <a:solidFill>
                <a:schemeClr val="bg1">
                  <a:lumMod val="95000"/>
                </a:schemeClr>
              </a:solidFill>
            </a:ln>
          </c:spPr>
        </c:majorGridlines>
        <c:title>
          <c:tx>
            <c:rich>
              <a:bodyPr rot="-5400000" vert="horz"/>
              <a:lstStyle/>
              <a:p>
                <a:pPr>
                  <a:defRPr b="0"/>
                </a:pPr>
                <a:r>
                  <a:rPr lang="es-ES" b="0"/>
                  <a:t>aitorpenen kop.</a:t>
                </a:r>
              </a:p>
            </c:rich>
          </c:tx>
          <c:layout>
            <c:manualLayout>
              <c:xMode val="edge"/>
              <c:yMode val="edge"/>
              <c:x val="1.1648223645894008E-2"/>
              <c:y val="0.24613978412840759"/>
            </c:manualLayout>
          </c:layout>
          <c:overlay val="0"/>
        </c:title>
        <c:numFmt formatCode="#,##0" sourceLinked="1"/>
        <c:majorTickMark val="out"/>
        <c:minorTickMark val="none"/>
        <c:tickLblPos val="nextTo"/>
        <c:crossAx val="49859968"/>
        <c:crosses val="autoZero"/>
        <c:crossBetween val="between"/>
      </c:valAx>
    </c:plotArea>
    <c:legend>
      <c:legendPos val="b"/>
      <c:layout>
        <c:manualLayout>
          <c:xMode val="edge"/>
          <c:yMode val="edge"/>
          <c:x val="0.13900029030222422"/>
          <c:y val="0.93368267493544777"/>
          <c:w val="0.83848163417546062"/>
          <c:h val="5.24521883261614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ES" sz="1000"/>
              <a:t>2016.urtea</a:t>
            </a:r>
          </a:p>
        </c:rich>
      </c:tx>
      <c:layout>
        <c:manualLayout>
          <c:xMode val="edge"/>
          <c:yMode val="edge"/>
          <c:x val="1.8115051357234995E-2"/>
          <c:y val="3.1578947368421088E-2"/>
        </c:manualLayout>
      </c:layout>
      <c:overlay val="1"/>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tx>
                <c:rich>
                  <a:bodyPr/>
                  <a:lstStyle/>
                  <a:p>
                    <a:r>
                      <a:rPr lang="en-US"/>
                      <a:t>% 39</a:t>
                    </a:r>
                  </a:p>
                </c:rich>
              </c:tx>
              <c:dLblPos val="outEnd"/>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D87-4982-870B-A89397C77561}"/>
                </c:ext>
              </c:extLst>
            </c:dLbl>
            <c:dLbl>
              <c:idx val="1"/>
              <c:layout/>
              <c:tx>
                <c:rich>
                  <a:bodyPr/>
                  <a:lstStyle/>
                  <a:p>
                    <a:r>
                      <a:rPr lang="en-US"/>
                      <a:t>% 21</a:t>
                    </a:r>
                  </a:p>
                </c:rich>
              </c:tx>
              <c:dLblPos val="outEnd"/>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87-4982-870B-A89397C77561}"/>
                </c:ext>
              </c:extLst>
            </c:dLbl>
            <c:dLbl>
              <c:idx val="2"/>
              <c:layout/>
              <c:tx>
                <c:rich>
                  <a:bodyPr/>
                  <a:lstStyle/>
                  <a:p>
                    <a:r>
                      <a:rPr lang="en-US"/>
                      <a:t>% 11</a:t>
                    </a:r>
                  </a:p>
                </c:rich>
              </c:tx>
              <c:dLblPos val="outEnd"/>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D87-4982-870B-A89397C77561}"/>
                </c:ext>
              </c:extLst>
            </c:dLbl>
            <c:dLbl>
              <c:idx val="3"/>
              <c:layout/>
              <c:tx>
                <c:rich>
                  <a:bodyPr/>
                  <a:lstStyle/>
                  <a:p>
                    <a:r>
                      <a:rPr lang="en-US"/>
                      <a:t>% 10</a:t>
                    </a:r>
                  </a:p>
                </c:rich>
              </c:tx>
              <c:dLblPos val="outEnd"/>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87-4982-870B-A89397C77561}"/>
                </c:ext>
              </c:extLst>
            </c:dLbl>
            <c:dLbl>
              <c:idx val="4"/>
              <c:layout/>
              <c:tx>
                <c:rich>
                  <a:bodyPr/>
                  <a:lstStyle/>
                  <a:p>
                    <a:r>
                      <a:rPr lang="en-US"/>
                      <a:t>% 10</a:t>
                    </a:r>
                  </a:p>
                </c:rich>
              </c:tx>
              <c:dLblPos val="outEnd"/>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D87-4982-870B-A89397C77561}"/>
                </c:ext>
              </c:extLst>
            </c:dLbl>
            <c:dLbl>
              <c:idx val="5"/>
              <c:layout/>
              <c:tx>
                <c:rich>
                  <a:bodyPr/>
                  <a:lstStyle/>
                  <a:p>
                    <a:r>
                      <a:rPr lang="en-US"/>
                      <a:t>% 5</a:t>
                    </a:r>
                  </a:p>
                </c:rich>
              </c:tx>
              <c:dLblPos val="outEnd"/>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D87-4982-870B-A89397C77561}"/>
                </c:ext>
              </c:extLst>
            </c:dLbl>
            <c:dLbl>
              <c:idx val="6"/>
              <c:layout/>
              <c:tx>
                <c:rich>
                  <a:bodyPr/>
                  <a:lstStyle/>
                  <a:p>
                    <a:r>
                      <a:rPr lang="en-US"/>
                      <a:t>% 4</a:t>
                    </a:r>
                  </a:p>
                </c:rich>
              </c:tx>
              <c:dLblPos val="outEnd"/>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D87-4982-870B-A89397C77561}"/>
                </c:ext>
              </c:extLst>
            </c:dLbl>
            <c:spPr>
              <a:noFill/>
              <a:ln>
                <a:noFill/>
              </a:ln>
              <a:effectLst/>
            </c:spPr>
            <c:dLblPos val="outEnd"/>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'G37'!$A$28:$A$34</c:f>
              <c:strCache>
                <c:ptCount val="7"/>
                <c:pt idx="0">
                  <c:v>Ziurtagiriak ematea</c:v>
                </c:pt>
                <c:pt idx="1">
                  <c:v>PFEZren aitorpenen kopiak eskuratzea</c:v>
                </c:pt>
                <c:pt idx="2">
                  <c:v>Errenta-kanpainareko hitzordua eskatzea</c:v>
                </c:pt>
                <c:pt idx="3">
                  <c:v>Beste aitorpen batzuen kopiak inprimatzea</c:v>
                </c:pt>
                <c:pt idx="4">
                  <c:v>Datu fiskalak eskuratzea</c:v>
                </c:pt>
                <c:pt idx="5">
                  <c:v>PINa etxera bidaltzea</c:v>
                </c:pt>
                <c:pt idx="6">
                  <c:v>Partzela-zedulak eskuratzea</c:v>
                </c:pt>
              </c:strCache>
            </c:strRef>
          </c:cat>
          <c:val>
            <c:numRef>
              <c:f>'G37'!$B$28:$B$34</c:f>
              <c:numCache>
                <c:formatCode>_-* #,##0\ _P_t_s_-;\-* #,##0\ _P_t_s_-;_-* "-"??\ _P_t_s_-;_-@_-</c:formatCode>
                <c:ptCount val="7"/>
                <c:pt idx="0">
                  <c:v>2533</c:v>
                </c:pt>
                <c:pt idx="1">
                  <c:v>1375</c:v>
                </c:pt>
                <c:pt idx="2">
                  <c:v>701</c:v>
                </c:pt>
                <c:pt idx="3">
                  <c:v>675</c:v>
                </c:pt>
                <c:pt idx="4">
                  <c:v>618</c:v>
                </c:pt>
                <c:pt idx="5">
                  <c:v>331</c:v>
                </c:pt>
                <c:pt idx="6">
                  <c:v>247</c:v>
                </c:pt>
              </c:numCache>
            </c:numRef>
          </c:val>
          <c:extLst xmlns:c16r2="http://schemas.microsoft.com/office/drawing/2015/06/chart">
            <c:ext xmlns:c16="http://schemas.microsoft.com/office/drawing/2014/chart" uri="{C3380CC4-5D6E-409C-BE32-E72D297353CC}">
              <c16:uniqueId val="{00000000-C85D-4B25-9277-EBFB21612202}"/>
            </c:ext>
          </c:extLst>
        </c:ser>
        <c:dLbls>
          <c:showLegendKey val="0"/>
          <c:showVal val="0"/>
          <c:showCatName val="0"/>
          <c:showSerName val="0"/>
          <c:showPercent val="0"/>
          <c:showBubbleSize val="0"/>
          <c:showLeaderLines val="1"/>
        </c:dLbls>
      </c:pie3DChart>
    </c:plotArea>
    <c:legend>
      <c:legendPos val="b"/>
      <c:layout>
        <c:manualLayout>
          <c:xMode val="edge"/>
          <c:yMode val="edge"/>
          <c:x val="7.4459717557902622E-2"/>
          <c:y val="0.80059073955468485"/>
          <c:w val="0.85810252790976105"/>
          <c:h val="0.17835662886636777"/>
        </c:manualLayout>
      </c:layout>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'G5'!$A$27</c:f>
              <c:strCache>
                <c:ptCount val="1"/>
                <c:pt idx="0">
                  <c:v>Emakumeak</c:v>
                </c:pt>
              </c:strCache>
            </c:strRef>
          </c:tx>
          <c:invertIfNegative val="0"/>
          <c:dPt>
            <c:idx val="0"/>
            <c:invertIfNegative val="0"/>
            <c:bubble3D val="0"/>
            <c:spPr>
              <a:solidFill>
                <a:schemeClr val="accent1"/>
              </a:solidFill>
            </c:spPr>
            <c:extLst xmlns:c16r2="http://schemas.microsoft.com/office/drawing/2015/06/chart">
              <c:ext xmlns:c16="http://schemas.microsoft.com/office/drawing/2014/chart" uri="{C3380CC4-5D6E-409C-BE32-E72D297353CC}">
                <c16:uniqueId val="{00000001-72CF-420C-9267-EF2175F989C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'G5'!$B$26:$C$26</c:f>
              <c:numCache>
                <c:formatCode>General</c:formatCode>
                <c:ptCount val="2"/>
                <c:pt idx="0">
                  <c:v>2015</c:v>
                </c:pt>
                <c:pt idx="1">
                  <c:v>2016</c:v>
                </c:pt>
              </c:numCache>
            </c:numRef>
          </c:cat>
          <c:val>
            <c:numRef>
              <c:f>'G5'!$B$27:$C$27</c:f>
              <c:numCache>
                <c:formatCode>#,##0.00</c:formatCode>
                <c:ptCount val="2"/>
                <c:pt idx="0">
                  <c:v>46.791044776119406</c:v>
                </c:pt>
                <c:pt idx="1">
                  <c:v>47.383177570093459</c:v>
                </c:pt>
              </c:numCache>
            </c:numRef>
          </c:val>
          <c:extLst xmlns:c16r2="http://schemas.microsoft.com/office/drawing/2015/06/chart">
            <c:ext xmlns:c16="http://schemas.microsoft.com/office/drawing/2014/chart" uri="{C3380CC4-5D6E-409C-BE32-E72D297353CC}">
              <c16:uniqueId val="{00000002-72CF-420C-9267-EF2175F989CE}"/>
            </c:ext>
          </c:extLst>
        </c:ser>
        <c:ser>
          <c:idx val="1"/>
          <c:order val="1"/>
          <c:tx>
            <c:strRef>
              <c:f>'G5'!$A$28</c:f>
              <c:strCache>
                <c:ptCount val="1"/>
                <c:pt idx="0">
                  <c:v>Gizonak</c:v>
                </c:pt>
              </c:strCache>
            </c:strRef>
          </c:tx>
          <c:spPr>
            <a:solidFill>
              <a:schemeClr val="accent1">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'G5'!$B$26:$C$26</c:f>
              <c:numCache>
                <c:formatCode>General</c:formatCode>
                <c:ptCount val="2"/>
                <c:pt idx="0">
                  <c:v>2015</c:v>
                </c:pt>
                <c:pt idx="1">
                  <c:v>2016</c:v>
                </c:pt>
              </c:numCache>
            </c:numRef>
          </c:cat>
          <c:val>
            <c:numRef>
              <c:f>'G5'!$B$28:$C$28</c:f>
              <c:numCache>
                <c:formatCode>#,##0.00</c:formatCode>
                <c:ptCount val="2"/>
                <c:pt idx="0">
                  <c:v>48.514563106796118</c:v>
                </c:pt>
                <c:pt idx="1">
                  <c:v>48.316831683168317</c:v>
                </c:pt>
              </c:numCache>
            </c:numRef>
          </c:val>
          <c:extLst xmlns:c16r2="http://schemas.microsoft.com/office/drawing/2015/06/chart">
            <c:ext xmlns:c16="http://schemas.microsoft.com/office/drawing/2014/chart" uri="{C3380CC4-5D6E-409C-BE32-E72D297353CC}">
              <c16:uniqueId val="{00000003-72CF-420C-9267-EF2175F989CE}"/>
            </c:ext>
          </c:extLst>
        </c:ser>
        <c:ser>
          <c:idx val="2"/>
          <c:order val="2"/>
          <c:tx>
            <c:strRef>
              <c:f>'G5'!$A$29</c:f>
              <c:strCache>
                <c:ptCount val="1"/>
                <c:pt idx="0">
                  <c:v>Langileak guztira</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'G5'!$B$26:$C$26</c:f>
              <c:numCache>
                <c:formatCode>General</c:formatCode>
                <c:ptCount val="2"/>
                <c:pt idx="0">
                  <c:v>2015</c:v>
                </c:pt>
                <c:pt idx="1">
                  <c:v>2016</c:v>
                </c:pt>
              </c:numCache>
            </c:numRef>
          </c:cat>
          <c:val>
            <c:numRef>
              <c:f>'G5'!$B$29:$C$29</c:f>
              <c:numCache>
                <c:formatCode>#,##0.00</c:formatCode>
                <c:ptCount val="2"/>
                <c:pt idx="0">
                  <c:v>47.375</c:v>
                </c:pt>
                <c:pt idx="1">
                  <c:v>47.682539682539684</c:v>
                </c:pt>
              </c:numCache>
            </c:numRef>
          </c:val>
          <c:extLst xmlns:c16r2="http://schemas.microsoft.com/office/drawing/2015/06/chart">
            <c:ext xmlns:c16="http://schemas.microsoft.com/office/drawing/2014/chart" uri="{C3380CC4-5D6E-409C-BE32-E72D297353CC}">
              <c16:uniqueId val="{00000004-72CF-420C-9267-EF2175F989CE}"/>
            </c:ext>
          </c:extLst>
        </c:ser>
        <c:dLbls>
          <c:showLegendKey val="0"/>
          <c:showVal val="0"/>
          <c:showCatName val="0"/>
          <c:showSerName val="0"/>
          <c:showPercent val="0"/>
          <c:showBubbleSize val="0"/>
        </c:dLbls>
        <c:gapWidth val="138"/>
        <c:overlap val="-10"/>
        <c:axId val="119592064"/>
        <c:axId val="119593600"/>
      </c:barChart>
      <c:catAx>
        <c:axId val="119592064"/>
        <c:scaling>
          <c:orientation val="minMax"/>
        </c:scaling>
        <c:delete val="0"/>
        <c:axPos val="b"/>
        <c:numFmt formatCode="General" sourceLinked="1"/>
        <c:majorTickMark val="out"/>
        <c:minorTickMark val="none"/>
        <c:tickLblPos val="nextTo"/>
        <c:crossAx val="119593600"/>
        <c:crosses val="autoZero"/>
        <c:auto val="1"/>
        <c:lblAlgn val="ctr"/>
        <c:lblOffset val="100"/>
        <c:noMultiLvlLbl val="0"/>
      </c:catAx>
      <c:valAx>
        <c:axId val="119593600"/>
        <c:scaling>
          <c:orientation val="minMax"/>
          <c:max val="50"/>
        </c:scaling>
        <c:delete val="0"/>
        <c:axPos val="l"/>
        <c:majorGridlines>
          <c:spPr>
            <a:ln>
              <a:solidFill>
                <a:schemeClr val="bg1">
                  <a:lumMod val="85000"/>
                </a:schemeClr>
              </a:solidFill>
            </a:ln>
          </c:spPr>
        </c:majorGridlines>
        <c:title>
          <c:tx>
            <c:rich>
              <a:bodyPr rot="-5400000" vert="horz"/>
              <a:lstStyle/>
              <a:p>
                <a:pPr>
                  <a:defRPr/>
                </a:pPr>
                <a:r>
                  <a:rPr lang="es-ES"/>
                  <a:t>urteak</a:t>
                </a:r>
              </a:p>
            </c:rich>
          </c:tx>
          <c:layout>
            <c:manualLayout>
              <c:xMode val="edge"/>
              <c:yMode val="edge"/>
              <c:x val="1.666666666666668E-2"/>
              <c:y val="0.3535600758238559"/>
            </c:manualLayout>
          </c:layout>
          <c:overlay val="0"/>
        </c:title>
        <c:numFmt formatCode="#,##0" sourceLinked="0"/>
        <c:majorTickMark val="none"/>
        <c:minorTickMark val="none"/>
        <c:tickLblPos val="nextTo"/>
        <c:crossAx val="119592064"/>
        <c:crosses val="autoZero"/>
        <c:crossBetween val="between"/>
        <c:majorUnit val="1"/>
        <c:minorUnit val="0.1"/>
      </c:valAx>
    </c:plotArea>
    <c:legend>
      <c:legendPos val="b"/>
      <c:layout/>
      <c:overlay val="0"/>
    </c:legend>
    <c:plotVisOnly val="1"/>
    <c:dispBlanksAs val="gap"/>
    <c:showDLblsOverMax val="0"/>
  </c:chart>
  <c:printSettings>
    <c:headerFooter alignWithMargins="0"/>
    <c:pageMargins b="1" l="0.75000000000000044" r="0.75000000000000044" t="1" header="0" footer="0"/>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pPr>
            <a:r>
              <a:rPr lang="es-ES" sz="1000"/>
              <a:t>2016. urtea</a:t>
            </a:r>
          </a:p>
        </c:rich>
      </c:tx>
      <c:layout>
        <c:manualLayout>
          <c:xMode val="edge"/>
          <c:yMode val="edge"/>
          <c:x val="0.46066659757531347"/>
          <c:y val="1.6371967755811997E-2"/>
        </c:manualLayout>
      </c:layout>
      <c:overlay val="1"/>
    </c:title>
    <c:autoTitleDeleted val="0"/>
    <c:plotArea>
      <c:layout>
        <c:manualLayout>
          <c:layoutTarget val="inner"/>
          <c:xMode val="edge"/>
          <c:yMode val="edge"/>
          <c:x val="0.1032206819316564"/>
          <c:y val="9.5336562739633923E-2"/>
          <c:w val="0.86439837054392665"/>
          <c:h val="0.75855237810238052"/>
        </c:manualLayout>
      </c:layout>
      <c:barChart>
        <c:barDir val="col"/>
        <c:grouping val="clustered"/>
        <c:varyColors val="0"/>
        <c:ser>
          <c:idx val="0"/>
          <c:order val="0"/>
          <c:tx>
            <c:strRef>
              <c:f>'G44'!$A$32</c:f>
              <c:strCache>
                <c:ptCount val="1"/>
                <c:pt idx="0">
                  <c:v>Web bidezko salaketak</c:v>
                </c:pt>
              </c:strCache>
            </c:strRef>
          </c:tx>
          <c:spPr>
            <a:solidFill>
              <a:schemeClr val="accent1"/>
            </a:solidFill>
          </c:spPr>
          <c:invertIfNegative val="0"/>
          <c:dLbls>
            <c:dLbl>
              <c:idx val="2"/>
              <c:spPr/>
              <c:txPr>
                <a:bodyPr/>
                <a:lstStyle/>
                <a:p>
                  <a:pPr>
                    <a:defRPr b="1"/>
                  </a:pPr>
                  <a:endParaRPr lang="es-ES"/>
                </a:p>
              </c:txPr>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'G44'!$B$31:$D$31</c:f>
              <c:strCache>
                <c:ptCount val="3"/>
                <c:pt idx="0">
                  <c:v>Izapidetuak</c:v>
                </c:pt>
                <c:pt idx="1">
                  <c:v>Azterketa-fasean</c:v>
                </c:pt>
                <c:pt idx="2">
                  <c:v>Guztira aurkeztutakoak</c:v>
                </c:pt>
              </c:strCache>
            </c:strRef>
          </c:cat>
          <c:val>
            <c:numRef>
              <c:f>'G44'!$B$32:$D$32</c:f>
              <c:numCache>
                <c:formatCode>General</c:formatCode>
                <c:ptCount val="3"/>
                <c:pt idx="0">
                  <c:v>107</c:v>
                </c:pt>
                <c:pt idx="1">
                  <c:v>67</c:v>
                </c:pt>
                <c:pt idx="2">
                  <c:v>174</c:v>
                </c:pt>
              </c:numCache>
            </c:numRef>
          </c:val>
          <c:extLst xmlns:c16r2="http://schemas.microsoft.com/office/drawing/2015/06/chart">
            <c:ext xmlns:c16="http://schemas.microsoft.com/office/drawing/2014/chart" uri="{C3380CC4-5D6E-409C-BE32-E72D297353CC}">
              <c16:uniqueId val="{00000001-1E0C-4C80-B01E-AA6FBFECE3CB}"/>
            </c:ext>
          </c:extLst>
        </c:ser>
        <c:ser>
          <c:idx val="1"/>
          <c:order val="1"/>
          <c:tx>
            <c:strRef>
              <c:f>'G44'!$A$33</c:f>
              <c:strCache>
                <c:ptCount val="1"/>
                <c:pt idx="0">
                  <c:v>Beste bide batzuen bidezko salaketak</c:v>
                </c:pt>
              </c:strCache>
            </c:strRef>
          </c:tx>
          <c:spPr>
            <a:solidFill>
              <a:schemeClr val="accent1">
                <a:lumMod val="40000"/>
                <a:lumOff val="60000"/>
              </a:schemeClr>
            </a:solidFill>
          </c:spPr>
          <c:invertIfNegative val="0"/>
          <c:dLbls>
            <c:dLbl>
              <c:idx val="2"/>
              <c:spPr/>
              <c:txPr>
                <a:bodyPr/>
                <a:lstStyle/>
                <a:p>
                  <a:pPr>
                    <a:defRPr b="1"/>
                  </a:pPr>
                  <a:endParaRPr lang="es-ES"/>
                </a:p>
              </c:txPr>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'G44'!$B$31:$D$31</c:f>
              <c:strCache>
                <c:ptCount val="3"/>
                <c:pt idx="0">
                  <c:v>Izapidetuak</c:v>
                </c:pt>
                <c:pt idx="1">
                  <c:v>Azterketa-fasean</c:v>
                </c:pt>
                <c:pt idx="2">
                  <c:v>Guztira aurkeztutakoak</c:v>
                </c:pt>
              </c:strCache>
            </c:strRef>
          </c:cat>
          <c:val>
            <c:numRef>
              <c:f>'G44'!$B$33:$D$33</c:f>
              <c:numCache>
                <c:formatCode>General</c:formatCode>
                <c:ptCount val="3"/>
                <c:pt idx="0">
                  <c:v>73</c:v>
                </c:pt>
                <c:pt idx="1">
                  <c:v>36</c:v>
                </c:pt>
                <c:pt idx="2">
                  <c:v>109</c:v>
                </c:pt>
              </c:numCache>
            </c:numRef>
          </c:val>
          <c:extLst xmlns:c16r2="http://schemas.microsoft.com/office/drawing/2015/06/chart">
            <c:ext xmlns:c16="http://schemas.microsoft.com/office/drawing/2014/chart" uri="{C3380CC4-5D6E-409C-BE32-E72D297353CC}">
              <c16:uniqueId val="{00000003-1E0C-4C80-B01E-AA6FBFECE3CB}"/>
            </c:ext>
          </c:extLst>
        </c:ser>
        <c:ser>
          <c:idx val="2"/>
          <c:order val="2"/>
          <c:tx>
            <c:strRef>
              <c:f>'G44'!$A$34</c:f>
              <c:strCache>
                <c:ptCount val="1"/>
                <c:pt idx="0">
                  <c:v>Salaketak guztira</c:v>
                </c:pt>
              </c:strCache>
            </c:strRef>
          </c:tx>
          <c:spPr>
            <a:solidFill>
              <a:schemeClr val="accent1">
                <a:lumMod val="75000"/>
              </a:schemeClr>
            </a:solidFill>
          </c:spPr>
          <c:invertIfNegative val="0"/>
          <c:dLbls>
            <c:dLbl>
              <c:idx val="2"/>
              <c:layout>
                <c:manualLayout>
                  <c:x val="0"/>
                  <c:y val="1.0626992561105206E-2"/>
                </c:manualLayout>
              </c:layout>
              <c:spPr/>
              <c:txPr>
                <a:bodyPr/>
                <a:lstStyle/>
                <a:p>
                  <a:pPr>
                    <a:defRPr b="1"/>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0C-4C80-B01E-AA6FBFECE3CB}"/>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'G44'!$B$31:$D$31</c:f>
              <c:strCache>
                <c:ptCount val="3"/>
                <c:pt idx="0">
                  <c:v>Izapidetuak</c:v>
                </c:pt>
                <c:pt idx="1">
                  <c:v>Azterketa-fasean</c:v>
                </c:pt>
                <c:pt idx="2">
                  <c:v>Guztira aurkeztutakoak</c:v>
                </c:pt>
              </c:strCache>
            </c:strRef>
          </c:cat>
          <c:val>
            <c:numRef>
              <c:f>'G44'!$B$34:$D$34</c:f>
              <c:numCache>
                <c:formatCode>General</c:formatCode>
                <c:ptCount val="3"/>
                <c:pt idx="0">
                  <c:v>180</c:v>
                </c:pt>
                <c:pt idx="1">
                  <c:v>103</c:v>
                </c:pt>
                <c:pt idx="2">
                  <c:v>283</c:v>
                </c:pt>
              </c:numCache>
            </c:numRef>
          </c:val>
          <c:extLst xmlns:c16r2="http://schemas.microsoft.com/office/drawing/2015/06/chart">
            <c:ext xmlns:c16="http://schemas.microsoft.com/office/drawing/2014/chart" uri="{C3380CC4-5D6E-409C-BE32-E72D297353CC}">
              <c16:uniqueId val="{00000005-1E0C-4C80-B01E-AA6FBFECE3CB}"/>
            </c:ext>
          </c:extLst>
        </c:ser>
        <c:dLbls>
          <c:showLegendKey val="0"/>
          <c:showVal val="0"/>
          <c:showCatName val="0"/>
          <c:showSerName val="0"/>
          <c:showPercent val="0"/>
          <c:showBubbleSize val="0"/>
        </c:dLbls>
        <c:gapWidth val="150"/>
        <c:axId val="45388928"/>
        <c:axId val="45390464"/>
      </c:barChart>
      <c:catAx>
        <c:axId val="45388928"/>
        <c:scaling>
          <c:orientation val="minMax"/>
        </c:scaling>
        <c:delete val="0"/>
        <c:axPos val="b"/>
        <c:numFmt formatCode="General" sourceLinked="0"/>
        <c:majorTickMark val="out"/>
        <c:minorTickMark val="none"/>
        <c:tickLblPos val="nextTo"/>
        <c:crossAx val="45390464"/>
        <c:crosses val="autoZero"/>
        <c:auto val="1"/>
        <c:lblAlgn val="ctr"/>
        <c:lblOffset val="100"/>
        <c:noMultiLvlLbl val="0"/>
      </c:catAx>
      <c:valAx>
        <c:axId val="45390464"/>
        <c:scaling>
          <c:orientation val="minMax"/>
        </c:scaling>
        <c:delete val="0"/>
        <c:axPos val="l"/>
        <c:majorGridlines>
          <c:spPr>
            <a:ln>
              <a:solidFill>
                <a:schemeClr val="bg1">
                  <a:lumMod val="85000"/>
                </a:schemeClr>
              </a:solidFill>
            </a:ln>
          </c:spPr>
        </c:majorGridlines>
        <c:title>
          <c:tx>
            <c:rich>
              <a:bodyPr rot="-5400000" vert="horz"/>
              <a:lstStyle/>
              <a:p>
                <a:pPr>
                  <a:defRPr b="0"/>
                </a:pPr>
                <a:r>
                  <a:rPr lang="es-ES" b="0"/>
                  <a:t>kopurua</a:t>
                </a:r>
              </a:p>
            </c:rich>
          </c:tx>
          <c:layout>
            <c:manualLayout>
              <c:xMode val="edge"/>
              <c:yMode val="edge"/>
              <c:x val="1.6750418760469024E-2"/>
              <c:y val="0.36491837298233615"/>
            </c:manualLayout>
          </c:layout>
          <c:overlay val="0"/>
        </c:title>
        <c:numFmt formatCode="General" sourceLinked="1"/>
        <c:majorTickMark val="out"/>
        <c:minorTickMark val="none"/>
        <c:tickLblPos val="nextTo"/>
        <c:crossAx val="45388928"/>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ES" sz="1000"/>
              <a:t>2016. urtea</a:t>
            </a:r>
          </a:p>
        </c:rich>
      </c:tx>
      <c:layout>
        <c:manualLayout>
          <c:xMode val="edge"/>
          <c:yMode val="edge"/>
          <c:x val="2.1629960102767291E-2"/>
          <c:y val="2.7280477408354688E-2"/>
        </c:manualLayout>
      </c:layout>
      <c:overlay val="1"/>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numFmt formatCode="%\ 0.0" sourceLinked="0"/>
            <c:spPr>
              <a:noFill/>
              <a:ln>
                <a:noFill/>
              </a:ln>
              <a:effectLst/>
            </c:sp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'G45'!$A$33:$A$37</c:f>
              <c:strCache>
                <c:ptCount val="5"/>
                <c:pt idx="0">
                  <c:v>Artxibatuak</c:v>
                </c:pt>
                <c:pt idx="1">
                  <c:v>Ikuskapen-planaren azterketa eta balorazioa</c:v>
                </c:pt>
                <c:pt idx="2">
                  <c:v>Beste atal batzuetara bidalitakoak</c:v>
                </c:pt>
                <c:pt idx="3">
                  <c:v>Beste erakunde batzuetara bidalitakoak</c:v>
                </c:pt>
                <c:pt idx="4">
                  <c:v>Azterketa-fasean</c:v>
                </c:pt>
              </c:strCache>
            </c:strRef>
          </c:cat>
          <c:val>
            <c:numRef>
              <c:f>'G45'!$B$33:$B$37</c:f>
              <c:numCache>
                <c:formatCode>General</c:formatCode>
                <c:ptCount val="5"/>
                <c:pt idx="0">
                  <c:v>106</c:v>
                </c:pt>
                <c:pt idx="1">
                  <c:v>46</c:v>
                </c:pt>
                <c:pt idx="2">
                  <c:v>27</c:v>
                </c:pt>
                <c:pt idx="3">
                  <c:v>1</c:v>
                </c:pt>
                <c:pt idx="4">
                  <c:v>103</c:v>
                </c:pt>
              </c:numCache>
            </c:numRef>
          </c:val>
          <c:extLst xmlns:c16r2="http://schemas.microsoft.com/office/drawing/2015/06/chart">
            <c:ext xmlns:c16="http://schemas.microsoft.com/office/drawing/2014/chart" uri="{C3380CC4-5D6E-409C-BE32-E72D297353CC}">
              <c16:uniqueId val="{00000000-4F3A-40AC-9929-EAF13433FBA6}"/>
            </c:ext>
          </c:extLst>
        </c:ser>
        <c:dLbls>
          <c:showLegendKey val="0"/>
          <c:showVal val="0"/>
          <c:showCatName val="0"/>
          <c:showSerName val="0"/>
          <c:showPercent val="0"/>
          <c:showBubbleSize val="0"/>
          <c:showLeaderLines val="0"/>
        </c:dLbls>
      </c:pie3DChart>
    </c:plotArea>
    <c:legend>
      <c:legendPos val="b"/>
      <c:layout>
        <c:manualLayout>
          <c:xMode val="edge"/>
          <c:yMode val="edge"/>
          <c:x val="6.8105440308333556E-2"/>
          <c:y val="0.82012364822683614"/>
          <c:w val="0.89399131662453402"/>
          <c:h val="0.16623611306898659"/>
        </c:manualLayout>
      </c:layout>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'G49'!$B$31</c:f>
              <c:strCache>
                <c:ptCount val="1"/>
                <c:pt idx="0">
                  <c:v>Bidalitako proposamenak</c:v>
                </c:pt>
              </c:strCache>
            </c:strRef>
          </c:tx>
          <c:spPr>
            <a:solidFill>
              <a:srgbClr val="C00000"/>
            </a:solidFill>
          </c:spPr>
          <c:invertIfNegative val="0"/>
          <c:dLbls>
            <c:dLbl>
              <c:idx val="9"/>
              <c:layout>
                <c:manualLayout>
                  <c:x val="1.7636684303350969E-3"/>
                  <c:y val="8.673026886383355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FB4-4443-AA9E-DFD2FFBAAD3D}"/>
                </c:ext>
              </c:extLst>
            </c:dLbl>
            <c:dLbl>
              <c:idx val="11"/>
              <c:layout>
                <c:manualLayout>
                  <c:x val="0"/>
                  <c:y val="2.891008962127757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B4-4443-AA9E-DFD2FFBAAD3D}"/>
                </c:ext>
              </c:extLst>
            </c:dLbl>
            <c:dLbl>
              <c:idx val="14"/>
              <c:layout>
                <c:manualLayout>
                  <c:x val="1.058201058201071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FB4-4443-AA9E-DFD2FFBAAD3D}"/>
                </c:ext>
              </c:extLst>
            </c:dLbl>
            <c:spPr>
              <a:noFill/>
              <a:ln>
                <a:noFill/>
              </a:ln>
              <a:effectLst/>
            </c:spPr>
            <c:txPr>
              <a:bodyPr/>
              <a:lstStyle/>
              <a:p>
                <a:pPr>
                  <a:defRPr sz="9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'G49'!$A$32:$A$46</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'G49'!$B$32:$B$46</c:f>
              <c:numCache>
                <c:formatCode>#,##0_ ;\-#,##0\ </c:formatCode>
                <c:ptCount val="15"/>
                <c:pt idx="0">
                  <c:v>3055</c:v>
                </c:pt>
                <c:pt idx="1">
                  <c:v>49712</c:v>
                </c:pt>
                <c:pt idx="2">
                  <c:v>70724</c:v>
                </c:pt>
                <c:pt idx="3">
                  <c:v>93169</c:v>
                </c:pt>
                <c:pt idx="4">
                  <c:v>137147</c:v>
                </c:pt>
                <c:pt idx="5">
                  <c:v>156423</c:v>
                </c:pt>
                <c:pt idx="6">
                  <c:v>165411</c:v>
                </c:pt>
                <c:pt idx="7">
                  <c:v>169670</c:v>
                </c:pt>
                <c:pt idx="8">
                  <c:v>183206</c:v>
                </c:pt>
                <c:pt idx="9">
                  <c:v>189134</c:v>
                </c:pt>
                <c:pt idx="10">
                  <c:v>195165</c:v>
                </c:pt>
                <c:pt idx="11">
                  <c:v>189526</c:v>
                </c:pt>
                <c:pt idx="12">
                  <c:v>181374</c:v>
                </c:pt>
                <c:pt idx="13">
                  <c:v>178257</c:v>
                </c:pt>
                <c:pt idx="14">
                  <c:v>179060</c:v>
                </c:pt>
              </c:numCache>
            </c:numRef>
          </c:val>
          <c:extLst xmlns:c16r2="http://schemas.microsoft.com/office/drawing/2015/06/chart">
            <c:ext xmlns:c16="http://schemas.microsoft.com/office/drawing/2014/chart" uri="{C3380CC4-5D6E-409C-BE32-E72D297353CC}">
              <c16:uniqueId val="{00000003-7FB4-4443-AA9E-DFD2FFBAAD3D}"/>
            </c:ext>
          </c:extLst>
        </c:ser>
        <c:dLbls>
          <c:showLegendKey val="0"/>
          <c:showVal val="0"/>
          <c:showCatName val="0"/>
          <c:showSerName val="0"/>
          <c:showPercent val="0"/>
          <c:showBubbleSize val="0"/>
        </c:dLbls>
        <c:gapWidth val="58"/>
        <c:axId val="52675328"/>
        <c:axId val="52676864"/>
      </c:barChart>
      <c:catAx>
        <c:axId val="52675328"/>
        <c:scaling>
          <c:orientation val="minMax"/>
        </c:scaling>
        <c:delete val="0"/>
        <c:axPos val="b"/>
        <c:numFmt formatCode="General" sourceLinked="1"/>
        <c:majorTickMark val="out"/>
        <c:minorTickMark val="none"/>
        <c:tickLblPos val="nextTo"/>
        <c:txPr>
          <a:bodyPr rot="-1620000"/>
          <a:lstStyle/>
          <a:p>
            <a:pPr>
              <a:defRPr/>
            </a:pPr>
            <a:endParaRPr lang="es-ES"/>
          </a:p>
        </c:txPr>
        <c:crossAx val="52676864"/>
        <c:crosses val="autoZero"/>
        <c:auto val="1"/>
        <c:lblAlgn val="ctr"/>
        <c:lblOffset val="100"/>
        <c:noMultiLvlLbl val="0"/>
      </c:catAx>
      <c:valAx>
        <c:axId val="52676864"/>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52675328"/>
        <c:crosses val="autoZero"/>
        <c:crossBetween val="between"/>
      </c:valAx>
    </c:plotArea>
    <c:legend>
      <c:legendPos val="b"/>
      <c:layout>
        <c:manualLayout>
          <c:xMode val="edge"/>
          <c:yMode val="edge"/>
          <c:x val="0.38921898651557474"/>
          <c:y val="0.89544427068038912"/>
          <c:w val="0.24625338499354243"/>
          <c:h val="8.7209675546844598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'G50'!$C$30</c:f>
              <c:strCache>
                <c:ptCount val="1"/>
                <c:pt idx="0">
                  <c:v>Onartutako proposamenak</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'G50'!$B$31:$B$35</c:f>
              <c:numCache>
                <c:formatCode>General</c:formatCode>
                <c:ptCount val="5"/>
                <c:pt idx="0">
                  <c:v>2012</c:v>
                </c:pt>
                <c:pt idx="1">
                  <c:v>2013</c:v>
                </c:pt>
                <c:pt idx="2">
                  <c:v>2014</c:v>
                </c:pt>
                <c:pt idx="3">
                  <c:v>2015</c:v>
                </c:pt>
                <c:pt idx="4">
                  <c:v>2016</c:v>
                </c:pt>
              </c:numCache>
            </c:numRef>
          </c:cat>
          <c:val>
            <c:numRef>
              <c:f>'G50'!$C$31:$C$35</c:f>
              <c:numCache>
                <c:formatCode>%\ 0.00</c:formatCode>
                <c:ptCount val="5"/>
                <c:pt idx="0">
                  <c:v>0.9012</c:v>
                </c:pt>
                <c:pt idx="1">
                  <c:v>0.89119999999999999</c:v>
                </c:pt>
                <c:pt idx="2">
                  <c:v>0.90310000000000001</c:v>
                </c:pt>
                <c:pt idx="3">
                  <c:v>0.92159999999999997</c:v>
                </c:pt>
                <c:pt idx="4">
                  <c:v>0.92279999999999995</c:v>
                </c:pt>
              </c:numCache>
            </c:numRef>
          </c:val>
          <c:extLst xmlns:c16r2="http://schemas.microsoft.com/office/drawing/2015/06/chart">
            <c:ext xmlns:c16="http://schemas.microsoft.com/office/drawing/2014/chart" uri="{C3380CC4-5D6E-409C-BE32-E72D297353CC}">
              <c16:uniqueId val="{00000000-3AEA-42B4-86A7-53D339941F7B}"/>
            </c:ext>
          </c:extLst>
        </c:ser>
        <c:ser>
          <c:idx val="1"/>
          <c:order val="1"/>
          <c:tx>
            <c:strRef>
              <c:f>'G50'!$D$30</c:f>
              <c:strCache>
                <c:ptCount val="1"/>
                <c:pt idx="0">
                  <c:v>Baliogabetutako proposamenak</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'G50'!$B$31:$B$35</c:f>
              <c:numCache>
                <c:formatCode>General</c:formatCode>
                <c:ptCount val="5"/>
                <c:pt idx="0">
                  <c:v>2012</c:v>
                </c:pt>
                <c:pt idx="1">
                  <c:v>2013</c:v>
                </c:pt>
                <c:pt idx="2">
                  <c:v>2014</c:v>
                </c:pt>
                <c:pt idx="3">
                  <c:v>2015</c:v>
                </c:pt>
                <c:pt idx="4">
                  <c:v>2016</c:v>
                </c:pt>
              </c:numCache>
            </c:numRef>
          </c:cat>
          <c:val>
            <c:numRef>
              <c:f>'G50'!$D$31:$D$35</c:f>
              <c:numCache>
                <c:formatCode>%\ 0.00</c:formatCode>
                <c:ptCount val="5"/>
                <c:pt idx="0">
                  <c:v>9.8799999999999999E-2</c:v>
                </c:pt>
                <c:pt idx="1">
                  <c:v>0.10879999999999999</c:v>
                </c:pt>
                <c:pt idx="2">
                  <c:v>9.7299999999999998E-2</c:v>
                </c:pt>
                <c:pt idx="3">
                  <c:v>7.6200000000000004E-2</c:v>
                </c:pt>
                <c:pt idx="4">
                  <c:v>7.7100000000000002E-2</c:v>
                </c:pt>
              </c:numCache>
            </c:numRef>
          </c:val>
          <c:extLst xmlns:c16r2="http://schemas.microsoft.com/office/drawing/2015/06/chart">
            <c:ext xmlns:c16="http://schemas.microsoft.com/office/drawing/2014/chart" uri="{C3380CC4-5D6E-409C-BE32-E72D297353CC}">
              <c16:uniqueId val="{00000001-3AEA-42B4-86A7-53D339941F7B}"/>
            </c:ext>
          </c:extLst>
        </c:ser>
        <c:dLbls>
          <c:showLegendKey val="0"/>
          <c:showVal val="1"/>
          <c:showCatName val="0"/>
          <c:showSerName val="0"/>
          <c:showPercent val="0"/>
          <c:showBubbleSize val="0"/>
        </c:dLbls>
        <c:gapWidth val="95"/>
        <c:gapDepth val="95"/>
        <c:shape val="box"/>
        <c:axId val="52999296"/>
        <c:axId val="53000832"/>
        <c:axId val="0"/>
      </c:bar3DChart>
      <c:catAx>
        <c:axId val="52999296"/>
        <c:scaling>
          <c:orientation val="minMax"/>
        </c:scaling>
        <c:delete val="0"/>
        <c:axPos val="b"/>
        <c:numFmt formatCode="General" sourceLinked="1"/>
        <c:majorTickMark val="none"/>
        <c:minorTickMark val="none"/>
        <c:tickLblPos val="nextTo"/>
        <c:crossAx val="53000832"/>
        <c:crosses val="autoZero"/>
        <c:auto val="1"/>
        <c:lblAlgn val="ctr"/>
        <c:lblOffset val="100"/>
        <c:noMultiLvlLbl val="0"/>
      </c:catAx>
      <c:valAx>
        <c:axId val="53000832"/>
        <c:scaling>
          <c:orientation val="minMax"/>
          <c:max val="1"/>
          <c:min val="0"/>
        </c:scaling>
        <c:delete val="1"/>
        <c:axPos val="l"/>
        <c:numFmt formatCode="%\ 0.00" sourceLinked="1"/>
        <c:majorTickMark val="none"/>
        <c:minorTickMark val="none"/>
        <c:tickLblPos val="none"/>
        <c:crossAx val="52999296"/>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col"/>
        <c:grouping val="stacked"/>
        <c:varyColors val="0"/>
        <c:ser>
          <c:idx val="1"/>
          <c:order val="0"/>
          <c:tx>
            <c:v>Erakunde laguntzaileak</c:v>
          </c:tx>
          <c:spPr>
            <a:solidFill>
              <a:schemeClr val="accent5"/>
            </a:solidFill>
          </c:spPr>
          <c:invertIfNegative val="0"/>
          <c:dLbls>
            <c:dLbl>
              <c:idx val="6"/>
              <c:layout>
                <c:manualLayout>
                  <c:x val="0"/>
                  <c:y val="1.883239171374765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DC3-4D95-92D2-439EA4D96A9E}"/>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DC3-4D95-92D2-439EA4D96A9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'G51'!$A$32:$A$39</c:f>
              <c:numCache>
                <c:formatCode>General</c:formatCode>
                <c:ptCount val="8"/>
                <c:pt idx="0">
                  <c:v>2009</c:v>
                </c:pt>
                <c:pt idx="1">
                  <c:v>2010</c:v>
                </c:pt>
                <c:pt idx="2">
                  <c:v>2011</c:v>
                </c:pt>
                <c:pt idx="3">
                  <c:v>2012</c:v>
                </c:pt>
                <c:pt idx="4">
                  <c:v>2013</c:v>
                </c:pt>
                <c:pt idx="5">
                  <c:v>2014</c:v>
                </c:pt>
                <c:pt idx="6">
                  <c:v>2015</c:v>
                </c:pt>
                <c:pt idx="7">
                  <c:v>2016</c:v>
                </c:pt>
              </c:numCache>
            </c:numRef>
          </c:cat>
          <c:val>
            <c:numRef>
              <c:f>'G51'!$B$32:$B$39</c:f>
              <c:numCache>
                <c:formatCode>#,##0_ ;\-#,##0\ </c:formatCode>
                <c:ptCount val="8"/>
                <c:pt idx="0">
                  <c:v>130077</c:v>
                </c:pt>
                <c:pt idx="1">
                  <c:v>126722</c:v>
                </c:pt>
                <c:pt idx="2">
                  <c:v>118944</c:v>
                </c:pt>
                <c:pt idx="3">
                  <c:v>114561</c:v>
                </c:pt>
                <c:pt idx="4">
                  <c:v>109332</c:v>
                </c:pt>
                <c:pt idx="5">
                  <c:v>106945</c:v>
                </c:pt>
                <c:pt idx="6">
                  <c:v>96432</c:v>
                </c:pt>
                <c:pt idx="7">
                  <c:v>96513</c:v>
                </c:pt>
              </c:numCache>
            </c:numRef>
          </c:val>
          <c:extLst xmlns:c16r2="http://schemas.microsoft.com/office/drawing/2015/06/chart">
            <c:ext xmlns:c16="http://schemas.microsoft.com/office/drawing/2014/chart" uri="{C3380CC4-5D6E-409C-BE32-E72D297353CC}">
              <c16:uniqueId val="{00000002-5DC3-4D95-92D2-439EA4D96A9E}"/>
            </c:ext>
          </c:extLst>
        </c:ser>
        <c:ser>
          <c:idx val="2"/>
          <c:order val="1"/>
          <c:tx>
            <c:strRef>
              <c:f>'G51'!$C$31</c:f>
              <c:strCache>
                <c:ptCount val="1"/>
                <c:pt idx="0">
                  <c:v>Eskuzkoak</c:v>
                </c:pt>
              </c:strCache>
            </c:strRef>
          </c:tx>
          <c:spPr>
            <a:solidFill>
              <a:srgbClr val="002060"/>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DC3-4D95-92D2-439EA4D96A9E}"/>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DC3-4D95-92D2-439EA4D96A9E}"/>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DC3-4D95-92D2-439EA4D96A9E}"/>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5DC3-4D95-92D2-439EA4D96A9E}"/>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DC3-4D95-92D2-439EA4D96A9E}"/>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5DC3-4D95-92D2-439EA4D96A9E}"/>
                </c:ext>
              </c:extLst>
            </c:dLbl>
            <c:dLbl>
              <c:idx val="6"/>
              <c:layout>
                <c:manualLayout>
                  <c:x val="0"/>
                  <c:y val="1.506591337099817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DC3-4D95-92D2-439EA4D96A9E}"/>
                </c:ext>
              </c:extLst>
            </c:dLbl>
            <c:dLbl>
              <c:idx val="7"/>
              <c:layout>
                <c:manualLayout>
                  <c:x val="0"/>
                  <c:y val="1.16959064327485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5DC3-4D95-92D2-439EA4D96A9E}"/>
                </c:ext>
              </c:extLst>
            </c:dLbl>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'G51'!$A$32:$A$39</c:f>
              <c:numCache>
                <c:formatCode>General</c:formatCode>
                <c:ptCount val="8"/>
                <c:pt idx="0">
                  <c:v>2009</c:v>
                </c:pt>
                <c:pt idx="1">
                  <c:v>2010</c:v>
                </c:pt>
                <c:pt idx="2">
                  <c:v>2011</c:v>
                </c:pt>
                <c:pt idx="3">
                  <c:v>2012</c:v>
                </c:pt>
                <c:pt idx="4">
                  <c:v>2013</c:v>
                </c:pt>
                <c:pt idx="5">
                  <c:v>2014</c:v>
                </c:pt>
                <c:pt idx="6">
                  <c:v>2015</c:v>
                </c:pt>
                <c:pt idx="7">
                  <c:v>2016</c:v>
                </c:pt>
              </c:numCache>
            </c:numRef>
          </c:cat>
          <c:val>
            <c:numRef>
              <c:f>'G51'!$C$32:$C$39</c:f>
              <c:numCache>
                <c:formatCode>#,##0_ ;\-#,##0\ </c:formatCode>
                <c:ptCount val="8"/>
                <c:pt idx="0">
                  <c:v>5880</c:v>
                </c:pt>
                <c:pt idx="1">
                  <c:v>5687</c:v>
                </c:pt>
                <c:pt idx="2">
                  <c:v>5162</c:v>
                </c:pt>
                <c:pt idx="3">
                  <c:v>3580</c:v>
                </c:pt>
                <c:pt idx="4">
                  <c:v>3012</c:v>
                </c:pt>
                <c:pt idx="5">
                  <c:v>2347</c:v>
                </c:pt>
                <c:pt idx="6">
                  <c:v>1819</c:v>
                </c:pt>
                <c:pt idx="7">
                  <c:v>2276</c:v>
                </c:pt>
              </c:numCache>
            </c:numRef>
          </c:val>
          <c:extLst xmlns:c16r2="http://schemas.microsoft.com/office/drawing/2015/06/chart">
            <c:ext xmlns:c16="http://schemas.microsoft.com/office/drawing/2014/chart" uri="{C3380CC4-5D6E-409C-BE32-E72D297353CC}">
              <c16:uniqueId val="{0000000B-5DC3-4D95-92D2-439EA4D96A9E}"/>
            </c:ext>
          </c:extLst>
        </c:ser>
        <c:ser>
          <c:idx val="3"/>
          <c:order val="2"/>
          <c:tx>
            <c:strRef>
              <c:f>'G51'!$D$31</c:f>
              <c:strCache>
                <c:ptCount val="1"/>
                <c:pt idx="0">
                  <c:v>Internet</c:v>
                </c:pt>
              </c:strCache>
            </c:strRef>
          </c:tx>
          <c:spPr>
            <a:solidFill>
              <a:schemeClr val="accent5">
                <a:lumMod val="40000"/>
                <a:lumOff val="60000"/>
              </a:schemeClr>
            </a:solidFill>
          </c:spPr>
          <c:invertIfNegative val="0"/>
          <c:dLbls>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5DC3-4D95-92D2-439EA4D96A9E}"/>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5DC3-4D95-92D2-439EA4D96A9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'G51'!$A$32:$A$39</c:f>
              <c:numCache>
                <c:formatCode>General</c:formatCode>
                <c:ptCount val="8"/>
                <c:pt idx="0">
                  <c:v>2009</c:v>
                </c:pt>
                <c:pt idx="1">
                  <c:v>2010</c:v>
                </c:pt>
                <c:pt idx="2">
                  <c:v>2011</c:v>
                </c:pt>
                <c:pt idx="3">
                  <c:v>2012</c:v>
                </c:pt>
                <c:pt idx="4">
                  <c:v>2013</c:v>
                </c:pt>
                <c:pt idx="5">
                  <c:v>2014</c:v>
                </c:pt>
                <c:pt idx="6">
                  <c:v>2015</c:v>
                </c:pt>
                <c:pt idx="7">
                  <c:v>2016</c:v>
                </c:pt>
              </c:numCache>
            </c:numRef>
          </c:cat>
          <c:val>
            <c:numRef>
              <c:f>'G51'!$D$32:$D$39</c:f>
              <c:numCache>
                <c:formatCode>#,##0_ ;\-#,##0\ </c:formatCode>
                <c:ptCount val="8"/>
                <c:pt idx="0">
                  <c:v>40173</c:v>
                </c:pt>
                <c:pt idx="1">
                  <c:v>42319</c:v>
                </c:pt>
                <c:pt idx="2">
                  <c:v>46264</c:v>
                </c:pt>
                <c:pt idx="3">
                  <c:v>47321</c:v>
                </c:pt>
                <c:pt idx="4">
                  <c:v>51592</c:v>
                </c:pt>
                <c:pt idx="5">
                  <c:v>53742</c:v>
                </c:pt>
                <c:pt idx="6">
                  <c:v>53598</c:v>
                </c:pt>
                <c:pt idx="7">
                  <c:v>57092</c:v>
                </c:pt>
              </c:numCache>
            </c:numRef>
          </c:val>
          <c:extLst xmlns:c16r2="http://schemas.microsoft.com/office/drawing/2015/06/chart">
            <c:ext xmlns:c16="http://schemas.microsoft.com/office/drawing/2014/chart" uri="{C3380CC4-5D6E-409C-BE32-E72D297353CC}">
              <c16:uniqueId val="{0000000E-5DC3-4D95-92D2-439EA4D96A9E}"/>
            </c:ext>
          </c:extLst>
        </c:ser>
        <c:ser>
          <c:idx val="4"/>
          <c:order val="3"/>
          <c:tx>
            <c:strRef>
              <c:f>'G51'!$E$31</c:f>
              <c:strCache>
                <c:ptCount val="1"/>
                <c:pt idx="0">
                  <c:v>Proposamenak</c:v>
                </c:pt>
              </c:strCache>
            </c:strRef>
          </c:tx>
          <c:spPr>
            <a:solidFill>
              <a:schemeClr val="accent5">
                <a:lumMod val="75000"/>
              </a:schemeClr>
            </a:solidFill>
          </c:spPr>
          <c:invertIfNegative val="0"/>
          <c:dLbls>
            <c:dLbl>
              <c:idx val="6"/>
              <c:layout>
                <c:manualLayout>
                  <c:x val="-1.0511276018555247E-4"/>
                  <c:y val="2.636534839924670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5DC3-4D95-92D2-439EA4D96A9E}"/>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5DC3-4D95-92D2-439EA4D96A9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'G51'!$A$32:$A$39</c:f>
              <c:numCache>
                <c:formatCode>General</c:formatCode>
                <c:ptCount val="8"/>
                <c:pt idx="0">
                  <c:v>2009</c:v>
                </c:pt>
                <c:pt idx="1">
                  <c:v>2010</c:v>
                </c:pt>
                <c:pt idx="2">
                  <c:v>2011</c:v>
                </c:pt>
                <c:pt idx="3">
                  <c:v>2012</c:v>
                </c:pt>
                <c:pt idx="4">
                  <c:v>2013</c:v>
                </c:pt>
                <c:pt idx="5">
                  <c:v>2014</c:v>
                </c:pt>
                <c:pt idx="6">
                  <c:v>2015</c:v>
                </c:pt>
                <c:pt idx="7">
                  <c:v>2016</c:v>
                </c:pt>
              </c:numCache>
            </c:numRef>
          </c:cat>
          <c:val>
            <c:numRef>
              <c:f>'G51'!$E$32:$E$39</c:f>
              <c:numCache>
                <c:formatCode>#,##0_ ;\-#,##0\ </c:formatCode>
                <c:ptCount val="8"/>
                <c:pt idx="0">
                  <c:v>169670</c:v>
                </c:pt>
                <c:pt idx="1">
                  <c:v>183242</c:v>
                </c:pt>
                <c:pt idx="2">
                  <c:v>188235</c:v>
                </c:pt>
                <c:pt idx="3">
                  <c:v>195282</c:v>
                </c:pt>
                <c:pt idx="4">
                  <c:v>189526</c:v>
                </c:pt>
                <c:pt idx="5">
                  <c:v>181366</c:v>
                </c:pt>
                <c:pt idx="6">
                  <c:v>178257</c:v>
                </c:pt>
                <c:pt idx="7">
                  <c:v>179060</c:v>
                </c:pt>
              </c:numCache>
            </c:numRef>
          </c:val>
          <c:extLst xmlns:c16r2="http://schemas.microsoft.com/office/drawing/2015/06/chart">
            <c:ext xmlns:c16="http://schemas.microsoft.com/office/drawing/2014/chart" uri="{C3380CC4-5D6E-409C-BE32-E72D297353CC}">
              <c16:uniqueId val="{00000011-5DC3-4D95-92D2-439EA4D96A9E}"/>
            </c:ext>
          </c:extLst>
        </c:ser>
        <c:dLbls>
          <c:showLegendKey val="0"/>
          <c:showVal val="0"/>
          <c:showCatName val="0"/>
          <c:showSerName val="0"/>
          <c:showPercent val="0"/>
          <c:showBubbleSize val="0"/>
        </c:dLbls>
        <c:gapWidth val="106"/>
        <c:overlap val="100"/>
        <c:axId val="53582080"/>
        <c:axId val="44498944"/>
      </c:barChart>
      <c:catAx>
        <c:axId val="53582080"/>
        <c:scaling>
          <c:orientation val="minMax"/>
        </c:scaling>
        <c:delete val="0"/>
        <c:axPos val="b"/>
        <c:numFmt formatCode="General" sourceLinked="1"/>
        <c:majorTickMark val="out"/>
        <c:minorTickMark val="none"/>
        <c:tickLblPos val="nextTo"/>
        <c:crossAx val="44498944"/>
        <c:crosses val="autoZero"/>
        <c:auto val="1"/>
        <c:lblAlgn val="ctr"/>
        <c:lblOffset val="100"/>
        <c:noMultiLvlLbl val="0"/>
      </c:catAx>
      <c:valAx>
        <c:axId val="44498944"/>
        <c:scaling>
          <c:orientation val="minMax"/>
        </c:scaling>
        <c:delete val="0"/>
        <c:axPos val="l"/>
        <c:majorGridlines>
          <c:spPr>
            <a:ln>
              <a:solidFill>
                <a:schemeClr val="bg1">
                  <a:lumMod val="85000"/>
                </a:schemeClr>
              </a:solidFill>
            </a:ln>
          </c:spPr>
        </c:majorGridlines>
        <c:title>
          <c:tx>
            <c:rich>
              <a:bodyPr rot="-5400000" vert="horz"/>
              <a:lstStyle/>
              <a:p>
                <a:pPr>
                  <a:defRPr b="0"/>
                </a:pPr>
                <a:r>
                  <a:rPr lang="es-ES" b="0"/>
                  <a:t>kopurua</a:t>
                </a:r>
              </a:p>
            </c:rich>
          </c:tx>
          <c:layout>
            <c:manualLayout>
              <c:xMode val="edge"/>
              <c:yMode val="edge"/>
              <c:x val="1.1990407673860922E-2"/>
              <c:y val="0.35637083500155742"/>
            </c:manualLayout>
          </c:layout>
          <c:overlay val="0"/>
        </c:title>
        <c:numFmt formatCode="#,##0_ ;\-#,##0\ " sourceLinked="1"/>
        <c:majorTickMark val="out"/>
        <c:minorTickMark val="none"/>
        <c:tickLblPos val="nextTo"/>
        <c:crossAx val="53582080"/>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'G54'!$B$31</c:f>
              <c:strCache>
                <c:ptCount val="1"/>
                <c:pt idx="0">
                  <c:v>Aplikazioetarako sarrera kop.</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'G54'!$A$32:$A$39</c:f>
              <c:numCache>
                <c:formatCode>General</c:formatCode>
                <c:ptCount val="8"/>
                <c:pt idx="0">
                  <c:v>2009</c:v>
                </c:pt>
                <c:pt idx="1">
                  <c:v>2010</c:v>
                </c:pt>
                <c:pt idx="2">
                  <c:v>2011</c:v>
                </c:pt>
                <c:pt idx="3">
                  <c:v>2012</c:v>
                </c:pt>
                <c:pt idx="4">
                  <c:v>2013</c:v>
                </c:pt>
                <c:pt idx="5">
                  <c:v>2014</c:v>
                </c:pt>
                <c:pt idx="6">
                  <c:v>2015</c:v>
                </c:pt>
                <c:pt idx="7">
                  <c:v>2016</c:v>
                </c:pt>
              </c:numCache>
            </c:numRef>
          </c:cat>
          <c:val>
            <c:numRef>
              <c:f>'G54'!$B$32:$B$39</c:f>
              <c:numCache>
                <c:formatCode>#,##0_ ;\-#,##0\ </c:formatCode>
                <c:ptCount val="8"/>
                <c:pt idx="0">
                  <c:v>272948</c:v>
                </c:pt>
                <c:pt idx="1">
                  <c:v>308104</c:v>
                </c:pt>
                <c:pt idx="2">
                  <c:v>351953</c:v>
                </c:pt>
                <c:pt idx="3">
                  <c:v>382167</c:v>
                </c:pt>
                <c:pt idx="4">
                  <c:v>487117</c:v>
                </c:pt>
                <c:pt idx="5">
                  <c:v>418908</c:v>
                </c:pt>
                <c:pt idx="6">
                  <c:v>500668</c:v>
                </c:pt>
                <c:pt idx="7">
                  <c:v>518976</c:v>
                </c:pt>
              </c:numCache>
            </c:numRef>
          </c:val>
          <c:extLst xmlns:c16r2="http://schemas.microsoft.com/office/drawing/2015/06/chart">
            <c:ext xmlns:c16="http://schemas.microsoft.com/office/drawing/2014/chart" uri="{C3380CC4-5D6E-409C-BE32-E72D297353CC}">
              <c16:uniqueId val="{00000000-FB46-4F76-97AB-134AD35802F9}"/>
            </c:ext>
          </c:extLst>
        </c:ser>
        <c:dLbls>
          <c:showLegendKey val="0"/>
          <c:showVal val="0"/>
          <c:showCatName val="0"/>
          <c:showSerName val="0"/>
          <c:showPercent val="0"/>
          <c:showBubbleSize val="0"/>
        </c:dLbls>
        <c:gapWidth val="104"/>
        <c:axId val="50082944"/>
        <c:axId val="50084480"/>
      </c:barChart>
      <c:catAx>
        <c:axId val="50082944"/>
        <c:scaling>
          <c:orientation val="minMax"/>
        </c:scaling>
        <c:delete val="0"/>
        <c:axPos val="b"/>
        <c:numFmt formatCode="General" sourceLinked="1"/>
        <c:majorTickMark val="out"/>
        <c:minorTickMark val="none"/>
        <c:tickLblPos val="nextTo"/>
        <c:crossAx val="50084480"/>
        <c:crosses val="autoZero"/>
        <c:auto val="1"/>
        <c:lblAlgn val="ctr"/>
        <c:lblOffset val="100"/>
        <c:noMultiLvlLbl val="0"/>
      </c:catAx>
      <c:valAx>
        <c:axId val="50084480"/>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50082944"/>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col"/>
        <c:grouping val="stacked"/>
        <c:varyColors val="0"/>
        <c:ser>
          <c:idx val="1"/>
          <c:order val="0"/>
          <c:tx>
            <c:strRef>
              <c:f>'G56'!$B$28</c:f>
              <c:strCache>
                <c:ptCount val="1"/>
                <c:pt idx="0">
                  <c:v>"Itzuli beharreko" aitorpenen kop.</c:v>
                </c:pt>
              </c:strCache>
            </c:strRef>
          </c:tx>
          <c:invertIfNegative val="0"/>
          <c:dLbls>
            <c:dLbl>
              <c:idx val="6"/>
              <c:layout>
                <c:manualLayout>
                  <c:x val="2.2104332449160071E-3"/>
                  <c:y val="2.0153164046755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932-4C6C-8A07-877F9BACB576}"/>
                </c:ext>
              </c:extLst>
            </c:dLbl>
            <c:dLbl>
              <c:idx val="7"/>
              <c:layout>
                <c:manualLayout>
                  <c:x val="0"/>
                  <c:y val="-1.6122531237404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932-4C6C-8A07-877F9BACB57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'G56'!$A$29:$A$36</c:f>
              <c:numCache>
                <c:formatCode>General</c:formatCode>
                <c:ptCount val="8"/>
                <c:pt idx="0">
                  <c:v>2009</c:v>
                </c:pt>
                <c:pt idx="1">
                  <c:v>2010</c:v>
                </c:pt>
                <c:pt idx="2">
                  <c:v>2011</c:v>
                </c:pt>
                <c:pt idx="3">
                  <c:v>2012</c:v>
                </c:pt>
                <c:pt idx="4">
                  <c:v>2013</c:v>
                </c:pt>
                <c:pt idx="5">
                  <c:v>2014</c:v>
                </c:pt>
                <c:pt idx="6">
                  <c:v>2015</c:v>
                </c:pt>
                <c:pt idx="7">
                  <c:v>2016</c:v>
                </c:pt>
              </c:numCache>
            </c:numRef>
          </c:cat>
          <c:val>
            <c:numRef>
              <c:f>'G56'!$B$29:$B$36</c:f>
              <c:numCache>
                <c:formatCode>#,##0_ ;\-#,##0\ </c:formatCode>
                <c:ptCount val="8"/>
                <c:pt idx="0">
                  <c:v>259702</c:v>
                </c:pt>
                <c:pt idx="1">
                  <c:v>236808</c:v>
                </c:pt>
                <c:pt idx="2">
                  <c:v>237625</c:v>
                </c:pt>
                <c:pt idx="3">
                  <c:v>230745</c:v>
                </c:pt>
                <c:pt idx="4">
                  <c:v>211586</c:v>
                </c:pt>
                <c:pt idx="5">
                  <c:v>222131</c:v>
                </c:pt>
                <c:pt idx="6">
                  <c:v>198331</c:v>
                </c:pt>
                <c:pt idx="7">
                  <c:v>216509</c:v>
                </c:pt>
              </c:numCache>
            </c:numRef>
          </c:val>
          <c:extLst xmlns:c16r2="http://schemas.microsoft.com/office/drawing/2015/06/chart">
            <c:ext xmlns:c16="http://schemas.microsoft.com/office/drawing/2014/chart" uri="{C3380CC4-5D6E-409C-BE32-E72D297353CC}">
              <c16:uniqueId val="{00000002-F932-4C6C-8A07-877F9BACB576}"/>
            </c:ext>
          </c:extLst>
        </c:ser>
        <c:ser>
          <c:idx val="2"/>
          <c:order val="1"/>
          <c:tx>
            <c:strRef>
              <c:f>'G56'!$C$28</c:f>
              <c:strCache>
                <c:ptCount val="1"/>
                <c:pt idx="0">
                  <c:v>"Ordaindu beharreko" aitorpenen kop.</c:v>
                </c:pt>
              </c:strCache>
            </c:strRef>
          </c:tx>
          <c:invertIfNegative val="0"/>
          <c:dLbls>
            <c:dLbl>
              <c:idx val="6"/>
              <c:layout>
                <c:manualLayout>
                  <c:x val="2.2104332449160071E-3"/>
                  <c:y val="1.6122531237404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932-4C6C-8A07-877F9BACB576}"/>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932-4C6C-8A07-877F9BACB57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'G56'!$A$29:$A$36</c:f>
              <c:numCache>
                <c:formatCode>General</c:formatCode>
                <c:ptCount val="8"/>
                <c:pt idx="0">
                  <c:v>2009</c:v>
                </c:pt>
                <c:pt idx="1">
                  <c:v>2010</c:v>
                </c:pt>
                <c:pt idx="2">
                  <c:v>2011</c:v>
                </c:pt>
                <c:pt idx="3">
                  <c:v>2012</c:v>
                </c:pt>
                <c:pt idx="4">
                  <c:v>2013</c:v>
                </c:pt>
                <c:pt idx="5">
                  <c:v>2014</c:v>
                </c:pt>
                <c:pt idx="6">
                  <c:v>2015</c:v>
                </c:pt>
                <c:pt idx="7">
                  <c:v>2016</c:v>
                </c:pt>
              </c:numCache>
            </c:numRef>
          </c:cat>
          <c:val>
            <c:numRef>
              <c:f>'G56'!$C$29:$C$36</c:f>
              <c:numCache>
                <c:formatCode>#,##0_ ;\-#,##0\ </c:formatCode>
                <c:ptCount val="8"/>
                <c:pt idx="0">
                  <c:v>72208</c:v>
                </c:pt>
                <c:pt idx="1">
                  <c:v>82185</c:v>
                </c:pt>
                <c:pt idx="2">
                  <c:v>83528</c:v>
                </c:pt>
                <c:pt idx="3">
                  <c:v>99745</c:v>
                </c:pt>
                <c:pt idx="4">
                  <c:v>91870</c:v>
                </c:pt>
                <c:pt idx="5">
                  <c:v>89308</c:v>
                </c:pt>
                <c:pt idx="6">
                  <c:v>94958</c:v>
                </c:pt>
                <c:pt idx="7">
                  <c:v>100568</c:v>
                </c:pt>
              </c:numCache>
            </c:numRef>
          </c:val>
          <c:extLst xmlns:c16r2="http://schemas.microsoft.com/office/drawing/2015/06/chart">
            <c:ext xmlns:c16="http://schemas.microsoft.com/office/drawing/2014/chart" uri="{C3380CC4-5D6E-409C-BE32-E72D297353CC}">
              <c16:uniqueId val="{00000005-F932-4C6C-8A07-877F9BACB576}"/>
            </c:ext>
          </c:extLst>
        </c:ser>
        <c:dLbls>
          <c:showLegendKey val="0"/>
          <c:showVal val="0"/>
          <c:showCatName val="0"/>
          <c:showSerName val="0"/>
          <c:showPercent val="0"/>
          <c:showBubbleSize val="0"/>
        </c:dLbls>
        <c:gapWidth val="98"/>
        <c:overlap val="100"/>
        <c:axId val="53308416"/>
        <c:axId val="53314304"/>
      </c:barChart>
      <c:catAx>
        <c:axId val="53308416"/>
        <c:scaling>
          <c:orientation val="minMax"/>
        </c:scaling>
        <c:delete val="0"/>
        <c:axPos val="b"/>
        <c:numFmt formatCode="General" sourceLinked="1"/>
        <c:majorTickMark val="out"/>
        <c:minorTickMark val="none"/>
        <c:tickLblPos val="nextTo"/>
        <c:crossAx val="53314304"/>
        <c:crosses val="autoZero"/>
        <c:auto val="1"/>
        <c:lblAlgn val="ctr"/>
        <c:lblOffset val="100"/>
        <c:noMultiLvlLbl val="0"/>
      </c:catAx>
      <c:valAx>
        <c:axId val="53314304"/>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53308416"/>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11292344415002"/>
          <c:y val="6.7383285632009571E-2"/>
          <c:w val="0.81729497826117825"/>
          <c:h val="0.77577857206710221"/>
        </c:manualLayout>
      </c:layout>
      <c:barChart>
        <c:barDir val="col"/>
        <c:grouping val="clustered"/>
        <c:varyColors val="0"/>
        <c:ser>
          <c:idx val="1"/>
          <c:order val="0"/>
          <c:tx>
            <c:v>Ordaindu beharreko zenbatekoa</c:v>
          </c:tx>
          <c:spPr>
            <a:solidFill>
              <a:schemeClr val="tx2">
                <a:lumMod val="40000"/>
                <a:lumOff val="60000"/>
              </a:schemeClr>
            </a:solidFill>
          </c:spPr>
          <c:invertIfNegative val="0"/>
          <c:dLbls>
            <c:dLbl>
              <c:idx val="7"/>
              <c:layout>
                <c:manualLayout>
                  <c:x val="2.2717885171416794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65B-41D6-A160-72D76D36D88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'G57'!$A$29:$A$36</c:f>
              <c:numCache>
                <c:formatCode>General</c:formatCode>
                <c:ptCount val="8"/>
                <c:pt idx="0">
                  <c:v>2009</c:v>
                </c:pt>
                <c:pt idx="1">
                  <c:v>2010</c:v>
                </c:pt>
                <c:pt idx="2">
                  <c:v>2011</c:v>
                </c:pt>
                <c:pt idx="3">
                  <c:v>2012</c:v>
                </c:pt>
                <c:pt idx="4">
                  <c:v>2013</c:v>
                </c:pt>
                <c:pt idx="5">
                  <c:v>2014</c:v>
                </c:pt>
                <c:pt idx="6">
                  <c:v>2015</c:v>
                </c:pt>
                <c:pt idx="7">
                  <c:v>2016</c:v>
                </c:pt>
              </c:numCache>
            </c:numRef>
          </c:cat>
          <c:val>
            <c:numRef>
              <c:f>'G57'!$B$29:$B$36</c:f>
              <c:numCache>
                <c:formatCode>#,##0_ ;\-#,##0\ </c:formatCode>
                <c:ptCount val="8"/>
                <c:pt idx="0">
                  <c:v>111037.303</c:v>
                </c:pt>
                <c:pt idx="1">
                  <c:v>96576.254000000001</c:v>
                </c:pt>
                <c:pt idx="2">
                  <c:v>90014.588000000003</c:v>
                </c:pt>
                <c:pt idx="3">
                  <c:v>126538.98699999999</c:v>
                </c:pt>
                <c:pt idx="4">
                  <c:v>89274.188999999998</c:v>
                </c:pt>
                <c:pt idx="5">
                  <c:v>90756.111000000004</c:v>
                </c:pt>
                <c:pt idx="6">
                  <c:v>109397.39200000001</c:v>
                </c:pt>
                <c:pt idx="7">
                  <c:v>124091.908</c:v>
                </c:pt>
              </c:numCache>
            </c:numRef>
          </c:val>
          <c:extLst xmlns:c16r2="http://schemas.microsoft.com/office/drawing/2015/06/chart">
            <c:ext xmlns:c16="http://schemas.microsoft.com/office/drawing/2014/chart" uri="{C3380CC4-5D6E-409C-BE32-E72D297353CC}">
              <c16:uniqueId val="{00000001-765B-41D6-A160-72D76D36D88A}"/>
            </c:ext>
          </c:extLst>
        </c:ser>
        <c:ser>
          <c:idx val="2"/>
          <c:order val="1"/>
          <c:tx>
            <c:strRef>
              <c:f>'G57'!$C$28</c:f>
              <c:strCache>
                <c:ptCount val="1"/>
                <c:pt idx="0">
                  <c:v>Itzuli beharreko zenbatekoa</c:v>
                </c:pt>
              </c:strCache>
            </c:strRef>
          </c:tx>
          <c:spPr>
            <a:solidFill>
              <a:schemeClr val="accent1"/>
            </a:solidFill>
          </c:spPr>
          <c:invertIfNegative val="0"/>
          <c:dLbls>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65B-41D6-A160-72D76D36D88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'G57'!$A$29:$A$36</c:f>
              <c:numCache>
                <c:formatCode>General</c:formatCode>
                <c:ptCount val="8"/>
                <c:pt idx="0">
                  <c:v>2009</c:v>
                </c:pt>
                <c:pt idx="1">
                  <c:v>2010</c:v>
                </c:pt>
                <c:pt idx="2">
                  <c:v>2011</c:v>
                </c:pt>
                <c:pt idx="3">
                  <c:v>2012</c:v>
                </c:pt>
                <c:pt idx="4">
                  <c:v>2013</c:v>
                </c:pt>
                <c:pt idx="5">
                  <c:v>2014</c:v>
                </c:pt>
                <c:pt idx="6">
                  <c:v>2015</c:v>
                </c:pt>
                <c:pt idx="7">
                  <c:v>2016</c:v>
                </c:pt>
              </c:numCache>
            </c:numRef>
          </c:cat>
          <c:val>
            <c:numRef>
              <c:f>'G57'!$C$29:$C$36</c:f>
              <c:numCache>
                <c:formatCode>#,##0_ ;\-#,##0\ </c:formatCode>
                <c:ptCount val="8"/>
                <c:pt idx="0">
                  <c:v>-285706.97100000002</c:v>
                </c:pt>
                <c:pt idx="1">
                  <c:v>-242527.91</c:v>
                </c:pt>
                <c:pt idx="2">
                  <c:v>-224438.011</c:v>
                </c:pt>
                <c:pt idx="3">
                  <c:v>-219516.481</c:v>
                </c:pt>
                <c:pt idx="4">
                  <c:v>-217318.717</c:v>
                </c:pt>
                <c:pt idx="5">
                  <c:v>-189377.902</c:v>
                </c:pt>
                <c:pt idx="6">
                  <c:v>-185305.11</c:v>
                </c:pt>
                <c:pt idx="7">
                  <c:v>-193818.82199999999</c:v>
                </c:pt>
              </c:numCache>
            </c:numRef>
          </c:val>
          <c:extLst xmlns:c16r2="http://schemas.microsoft.com/office/drawing/2015/06/chart">
            <c:ext xmlns:c16="http://schemas.microsoft.com/office/drawing/2014/chart" uri="{C3380CC4-5D6E-409C-BE32-E72D297353CC}">
              <c16:uniqueId val="{00000003-765B-41D6-A160-72D76D36D88A}"/>
            </c:ext>
          </c:extLst>
        </c:ser>
        <c:ser>
          <c:idx val="3"/>
          <c:order val="2"/>
          <c:tx>
            <c:strRef>
              <c:f>'G57'!$D$28</c:f>
              <c:strCache>
                <c:ptCount val="1"/>
                <c:pt idx="0">
                  <c:v>Kanpainaren saldoa</c:v>
                </c:pt>
              </c:strCache>
            </c:strRef>
          </c:tx>
          <c:spPr>
            <a:solidFill>
              <a:schemeClr val="accent2"/>
            </a:solidFill>
          </c:spPr>
          <c:invertIfNegative val="0"/>
          <c:dLbls>
            <c:dLbl>
              <c:idx val="7"/>
              <c:layout>
                <c:manualLayout>
                  <c:x val="2.0652622883106176E-3"/>
                  <c:y val="5.6627225803894323E-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65B-41D6-A160-72D76D36D88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'G57'!$A$29:$A$36</c:f>
              <c:numCache>
                <c:formatCode>General</c:formatCode>
                <c:ptCount val="8"/>
                <c:pt idx="0">
                  <c:v>2009</c:v>
                </c:pt>
                <c:pt idx="1">
                  <c:v>2010</c:v>
                </c:pt>
                <c:pt idx="2">
                  <c:v>2011</c:v>
                </c:pt>
                <c:pt idx="3">
                  <c:v>2012</c:v>
                </c:pt>
                <c:pt idx="4">
                  <c:v>2013</c:v>
                </c:pt>
                <c:pt idx="5">
                  <c:v>2014</c:v>
                </c:pt>
                <c:pt idx="6">
                  <c:v>2015</c:v>
                </c:pt>
                <c:pt idx="7">
                  <c:v>2016</c:v>
                </c:pt>
              </c:numCache>
            </c:numRef>
          </c:cat>
          <c:val>
            <c:numRef>
              <c:f>'G57'!$D$29:$D$36</c:f>
              <c:numCache>
                <c:formatCode>#,##0_ ;\-#,##0\ </c:formatCode>
                <c:ptCount val="8"/>
                <c:pt idx="0">
                  <c:v>-174669.66800000001</c:v>
                </c:pt>
                <c:pt idx="1">
                  <c:v>-145951.65600000002</c:v>
                </c:pt>
                <c:pt idx="2">
                  <c:v>-134423.42300000001</c:v>
                </c:pt>
                <c:pt idx="3">
                  <c:v>-92977.494000000006</c:v>
                </c:pt>
                <c:pt idx="4">
                  <c:v>-128044.52800000001</c:v>
                </c:pt>
                <c:pt idx="5">
                  <c:v>-98621.790999999997</c:v>
                </c:pt>
                <c:pt idx="6">
                  <c:v>-75907.717999999979</c:v>
                </c:pt>
                <c:pt idx="7">
                  <c:v>-69726.91399999999</c:v>
                </c:pt>
              </c:numCache>
            </c:numRef>
          </c:val>
          <c:extLst xmlns:c16r2="http://schemas.microsoft.com/office/drawing/2015/06/chart">
            <c:ext xmlns:c16="http://schemas.microsoft.com/office/drawing/2014/chart" uri="{C3380CC4-5D6E-409C-BE32-E72D297353CC}">
              <c16:uniqueId val="{00000005-765B-41D6-A160-72D76D36D88A}"/>
            </c:ext>
          </c:extLst>
        </c:ser>
        <c:dLbls>
          <c:showLegendKey val="0"/>
          <c:showVal val="0"/>
          <c:showCatName val="0"/>
          <c:showSerName val="0"/>
          <c:showPercent val="0"/>
          <c:showBubbleSize val="0"/>
        </c:dLbls>
        <c:gapWidth val="8"/>
        <c:axId val="130689280"/>
        <c:axId val="130707456"/>
      </c:barChart>
      <c:catAx>
        <c:axId val="130689280"/>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low"/>
        <c:crossAx val="130707456"/>
        <c:crosses val="autoZero"/>
        <c:auto val="1"/>
        <c:lblAlgn val="ctr"/>
        <c:lblOffset val="100"/>
        <c:noMultiLvlLbl val="0"/>
      </c:catAx>
      <c:valAx>
        <c:axId val="130707456"/>
        <c:scaling>
          <c:orientation val="minMax"/>
          <c:min val="-300000"/>
        </c:scaling>
        <c:delete val="0"/>
        <c:axPos val="l"/>
        <c:title>
          <c:tx>
            <c:rich>
              <a:bodyPr rot="-5400000" vert="horz"/>
              <a:lstStyle/>
              <a:p>
                <a:pPr>
                  <a:defRPr b="0"/>
                </a:pPr>
                <a:r>
                  <a:rPr lang="es-ES" b="0"/>
                  <a:t>mila </a:t>
                </a:r>
                <a:r>
                  <a:rPr lang="es-ES" b="0" baseline="0"/>
                  <a:t> euro</a:t>
                </a:r>
                <a:endParaRPr lang="es-ES" b="0"/>
              </a:p>
            </c:rich>
          </c:tx>
          <c:layout>
            <c:manualLayout>
              <c:xMode val="edge"/>
              <c:yMode val="edge"/>
              <c:x val="1.4456836018174308E-2"/>
              <c:y val="0.33469606752230441"/>
            </c:manualLayout>
          </c:layout>
          <c:overlay val="0"/>
        </c:title>
        <c:numFmt formatCode="#,##0_ ;\-#,##0\ " sourceLinked="1"/>
        <c:majorTickMark val="out"/>
        <c:minorTickMark val="none"/>
        <c:tickLblPos val="nextTo"/>
        <c:crossAx val="130689280"/>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0973874388718919"/>
          <c:y val="8.5645784554424842E-2"/>
          <c:w val="0.63548200416754153"/>
          <c:h val="0.7676583748221526"/>
        </c:manualLayout>
      </c:layout>
      <c:barChart>
        <c:barDir val="col"/>
        <c:grouping val="clustered"/>
        <c:varyColors val="0"/>
        <c:ser>
          <c:idx val="1"/>
          <c:order val="0"/>
          <c:tx>
            <c:strRef>
              <c:f>'G61'!$B$33</c:f>
              <c:strCache>
                <c:ptCount val="1"/>
                <c:pt idx="0">
                  <c:v>Partzela kop.</c:v>
                </c:pt>
              </c:strCache>
            </c:strRef>
          </c:tx>
          <c:invertIfNegative val="0"/>
          <c:dLbls>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61D-417F-8D4B-9035854138C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'G61'!$A$34:$A$41</c:f>
              <c:numCache>
                <c:formatCode>General</c:formatCode>
                <c:ptCount val="8"/>
                <c:pt idx="0">
                  <c:v>2009</c:v>
                </c:pt>
                <c:pt idx="1">
                  <c:v>2010</c:v>
                </c:pt>
                <c:pt idx="2">
                  <c:v>2011</c:v>
                </c:pt>
                <c:pt idx="3">
                  <c:v>2012</c:v>
                </c:pt>
                <c:pt idx="4">
                  <c:v>2013</c:v>
                </c:pt>
                <c:pt idx="5">
                  <c:v>2014</c:v>
                </c:pt>
                <c:pt idx="6">
                  <c:v>2015</c:v>
                </c:pt>
                <c:pt idx="7">
                  <c:v>2016</c:v>
                </c:pt>
              </c:numCache>
            </c:numRef>
          </c:cat>
          <c:val>
            <c:numRef>
              <c:f>'G61'!$B$34:$B$41</c:f>
              <c:numCache>
                <c:formatCode>#,##0_ ;\-#,##0\ </c:formatCode>
                <c:ptCount val="8"/>
                <c:pt idx="0">
                  <c:v>688282</c:v>
                </c:pt>
                <c:pt idx="1">
                  <c:v>674358</c:v>
                </c:pt>
                <c:pt idx="2">
                  <c:v>664963</c:v>
                </c:pt>
                <c:pt idx="3">
                  <c:v>659476</c:v>
                </c:pt>
                <c:pt idx="4">
                  <c:v>655509</c:v>
                </c:pt>
                <c:pt idx="5">
                  <c:v>648587</c:v>
                </c:pt>
                <c:pt idx="6">
                  <c:v>649060</c:v>
                </c:pt>
                <c:pt idx="7">
                  <c:v>649298</c:v>
                </c:pt>
              </c:numCache>
            </c:numRef>
          </c:val>
          <c:extLst xmlns:c16r2="http://schemas.microsoft.com/office/drawing/2015/06/chart">
            <c:ext xmlns:c16="http://schemas.microsoft.com/office/drawing/2014/chart" uri="{C3380CC4-5D6E-409C-BE32-E72D297353CC}">
              <c16:uniqueId val="{00000001-761D-417F-8D4B-9035854138C2}"/>
            </c:ext>
          </c:extLst>
        </c:ser>
        <c:ser>
          <c:idx val="2"/>
          <c:order val="1"/>
          <c:tx>
            <c:strRef>
              <c:f>'G61'!$C$33</c:f>
              <c:strCache>
                <c:ptCount val="1"/>
                <c:pt idx="0">
                  <c:v>Unitate kop.</c:v>
                </c:pt>
              </c:strCache>
            </c:strRef>
          </c:tx>
          <c:spPr>
            <a:solidFill>
              <a:schemeClr val="accent1">
                <a:lumMod val="40000"/>
                <a:lumOff val="60000"/>
              </a:schemeClr>
            </a:solidFill>
          </c:spPr>
          <c:invertIfNegative val="0"/>
          <c:dLbls>
            <c:dLbl>
              <c:idx val="7"/>
              <c:layout>
                <c:manualLayout>
                  <c:x val="-1.0804970286331725E-2"/>
                  <c:y val="7.565012946894207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61D-417F-8D4B-9035854138C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'G61'!$A$34:$A$41</c:f>
              <c:numCache>
                <c:formatCode>General</c:formatCode>
                <c:ptCount val="8"/>
                <c:pt idx="0">
                  <c:v>2009</c:v>
                </c:pt>
                <c:pt idx="1">
                  <c:v>2010</c:v>
                </c:pt>
                <c:pt idx="2">
                  <c:v>2011</c:v>
                </c:pt>
                <c:pt idx="3">
                  <c:v>2012</c:v>
                </c:pt>
                <c:pt idx="4">
                  <c:v>2013</c:v>
                </c:pt>
                <c:pt idx="5">
                  <c:v>2014</c:v>
                </c:pt>
                <c:pt idx="6">
                  <c:v>2015</c:v>
                </c:pt>
                <c:pt idx="7">
                  <c:v>2016</c:v>
                </c:pt>
              </c:numCache>
            </c:numRef>
          </c:cat>
          <c:val>
            <c:numRef>
              <c:f>'G61'!$C$34:$C$41</c:f>
              <c:numCache>
                <c:formatCode>#,##0_ ;\-#,##0\ </c:formatCode>
                <c:ptCount val="8"/>
                <c:pt idx="0">
                  <c:v>1002438</c:v>
                </c:pt>
                <c:pt idx="1">
                  <c:v>1049029</c:v>
                </c:pt>
                <c:pt idx="2">
                  <c:v>1068556</c:v>
                </c:pt>
                <c:pt idx="3">
                  <c:v>1084868</c:v>
                </c:pt>
                <c:pt idx="4">
                  <c:v>1098151</c:v>
                </c:pt>
                <c:pt idx="5">
                  <c:v>1112891</c:v>
                </c:pt>
                <c:pt idx="6">
                  <c:v>1121255</c:v>
                </c:pt>
                <c:pt idx="7">
                  <c:v>1128546</c:v>
                </c:pt>
              </c:numCache>
            </c:numRef>
          </c:val>
          <c:extLst xmlns:c16r2="http://schemas.microsoft.com/office/drawing/2015/06/chart">
            <c:ext xmlns:c16="http://schemas.microsoft.com/office/drawing/2014/chart" uri="{C3380CC4-5D6E-409C-BE32-E72D297353CC}">
              <c16:uniqueId val="{00000003-761D-417F-8D4B-9035854138C2}"/>
            </c:ext>
          </c:extLst>
        </c:ser>
        <c:dLbls>
          <c:showLegendKey val="0"/>
          <c:showVal val="0"/>
          <c:showCatName val="0"/>
          <c:showSerName val="0"/>
          <c:showPercent val="0"/>
          <c:showBubbleSize val="0"/>
        </c:dLbls>
        <c:gapWidth val="65"/>
        <c:axId val="132554112"/>
        <c:axId val="132572288"/>
      </c:barChart>
      <c:lineChart>
        <c:grouping val="standard"/>
        <c:varyColors val="0"/>
        <c:ser>
          <c:idx val="3"/>
          <c:order val="2"/>
          <c:tx>
            <c:strRef>
              <c:f>'G61'!$D$33</c:f>
              <c:strCache>
                <c:ptCount val="1"/>
                <c:pt idx="0">
                  <c:v>Katastro-balioa</c:v>
                </c:pt>
              </c:strCache>
            </c:strRef>
          </c:tx>
          <c:spPr>
            <a:ln>
              <a:solidFill>
                <a:srgbClr val="00B0F0"/>
              </a:solidFill>
            </a:ln>
          </c:spPr>
          <c:marker>
            <c:symbol val="none"/>
          </c:marker>
          <c:dLbls>
            <c:dLbl>
              <c:idx val="7"/>
              <c:layout>
                <c:manualLayout>
                  <c:x val="-8.6439762290653772E-3"/>
                  <c:y val="-1.513002589378842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61D-417F-8D4B-9035854138C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'G61'!$D$34:$D$41</c:f>
              <c:numCache>
                <c:formatCode>#,##0_ ;\-#,##0\ </c:formatCode>
                <c:ptCount val="8"/>
                <c:pt idx="0">
                  <c:v>37627</c:v>
                </c:pt>
                <c:pt idx="1">
                  <c:v>39212</c:v>
                </c:pt>
                <c:pt idx="2">
                  <c:v>39778</c:v>
                </c:pt>
                <c:pt idx="3">
                  <c:v>42967</c:v>
                </c:pt>
                <c:pt idx="4">
                  <c:v>43542</c:v>
                </c:pt>
                <c:pt idx="5">
                  <c:v>42460</c:v>
                </c:pt>
                <c:pt idx="6">
                  <c:v>42474</c:v>
                </c:pt>
                <c:pt idx="7">
                  <c:v>44405</c:v>
                </c:pt>
              </c:numCache>
            </c:numRef>
          </c:val>
          <c:smooth val="0"/>
          <c:extLst xmlns:c16r2="http://schemas.microsoft.com/office/drawing/2015/06/chart">
            <c:ext xmlns:c16="http://schemas.microsoft.com/office/drawing/2014/chart" uri="{C3380CC4-5D6E-409C-BE32-E72D297353CC}">
              <c16:uniqueId val="{00000005-761D-417F-8D4B-9035854138C2}"/>
            </c:ext>
          </c:extLst>
        </c:ser>
        <c:dLbls>
          <c:showLegendKey val="0"/>
          <c:showVal val="0"/>
          <c:showCatName val="0"/>
          <c:showSerName val="0"/>
          <c:showPercent val="0"/>
          <c:showBubbleSize val="0"/>
        </c:dLbls>
        <c:marker val="1"/>
        <c:smooth val="0"/>
        <c:axId val="44704896"/>
        <c:axId val="132574208"/>
      </c:lineChart>
      <c:catAx>
        <c:axId val="132554112"/>
        <c:scaling>
          <c:orientation val="minMax"/>
        </c:scaling>
        <c:delete val="0"/>
        <c:axPos val="b"/>
        <c:numFmt formatCode="General" sourceLinked="1"/>
        <c:majorTickMark val="out"/>
        <c:minorTickMark val="none"/>
        <c:tickLblPos val="nextTo"/>
        <c:crossAx val="132572288"/>
        <c:crosses val="autoZero"/>
        <c:auto val="1"/>
        <c:lblAlgn val="ctr"/>
        <c:lblOffset val="100"/>
        <c:noMultiLvlLbl val="0"/>
      </c:catAx>
      <c:valAx>
        <c:axId val="132572288"/>
        <c:scaling>
          <c:orientation val="minMax"/>
        </c:scaling>
        <c:delete val="0"/>
        <c:axPos val="l"/>
        <c:majorGridlines>
          <c:spPr>
            <a:ln>
              <a:solidFill>
                <a:schemeClr val="bg1">
                  <a:lumMod val="85000"/>
                </a:schemeClr>
              </a:solidFill>
            </a:ln>
          </c:spPr>
        </c:majorGridlines>
        <c:title>
          <c:tx>
            <c:rich>
              <a:bodyPr rot="0" vert="horz"/>
              <a:lstStyle/>
              <a:p>
                <a:pPr>
                  <a:defRPr/>
                </a:pPr>
                <a:r>
                  <a:rPr lang="es-ES"/>
                  <a:t>kopurua</a:t>
                </a:r>
              </a:p>
            </c:rich>
          </c:tx>
          <c:layout>
            <c:manualLayout>
              <c:xMode val="edge"/>
              <c:yMode val="edge"/>
              <c:x val="0.12799163599654523"/>
              <c:y val="1.4342288934957802E-2"/>
            </c:manualLayout>
          </c:layout>
          <c:overlay val="0"/>
        </c:title>
        <c:numFmt formatCode="#,##0_ ;\-#,##0\ " sourceLinked="1"/>
        <c:majorTickMark val="out"/>
        <c:minorTickMark val="none"/>
        <c:tickLblPos val="nextTo"/>
        <c:crossAx val="132554112"/>
        <c:crosses val="autoZero"/>
        <c:crossBetween val="between"/>
      </c:valAx>
      <c:valAx>
        <c:axId val="132574208"/>
        <c:scaling>
          <c:orientation val="minMax"/>
        </c:scaling>
        <c:delete val="0"/>
        <c:axPos val="r"/>
        <c:title>
          <c:tx>
            <c:rich>
              <a:bodyPr rot="0" vert="horz"/>
              <a:lstStyle/>
              <a:p>
                <a:pPr>
                  <a:defRPr/>
                </a:pPr>
                <a:r>
                  <a:rPr lang="es-ES"/>
                  <a:t>Milioi €</a:t>
                </a:r>
              </a:p>
            </c:rich>
          </c:tx>
          <c:layout>
            <c:manualLayout>
              <c:xMode val="edge"/>
              <c:yMode val="edge"/>
              <c:x val="0.84683878085099906"/>
              <c:y val="1.6591048109912049E-2"/>
            </c:manualLayout>
          </c:layout>
          <c:overlay val="0"/>
        </c:title>
        <c:numFmt formatCode="#,##0_ ;\-#,##0\ " sourceLinked="1"/>
        <c:majorTickMark val="out"/>
        <c:minorTickMark val="none"/>
        <c:tickLblPos val="nextTo"/>
        <c:crossAx val="44704896"/>
        <c:crosses val="max"/>
        <c:crossBetween val="between"/>
      </c:valAx>
      <c:catAx>
        <c:axId val="44704896"/>
        <c:scaling>
          <c:orientation val="minMax"/>
        </c:scaling>
        <c:delete val="1"/>
        <c:axPos val="b"/>
        <c:majorTickMark val="out"/>
        <c:minorTickMark val="none"/>
        <c:tickLblPos val="none"/>
        <c:crossAx val="132574208"/>
        <c:crosses val="autoZero"/>
        <c:auto val="1"/>
        <c:lblAlgn val="ctr"/>
        <c:lblOffset val="100"/>
        <c:noMultiLvlLbl val="0"/>
      </c:cat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'G62'!$B$29</c:f>
              <c:strCache>
                <c:ptCount val="1"/>
                <c:pt idx="0">
                  <c:v>Tasatutako higiezin kop.</c:v>
                </c:pt>
              </c:strCache>
            </c:strRef>
          </c:tx>
          <c:marker>
            <c:symbol val="none"/>
          </c:marker>
          <c:dLbls>
            <c:dLbl>
              <c:idx val="0"/>
              <c:layout>
                <c:manualLayout>
                  <c:x val="-1.1092621467698821E-2"/>
                  <c:y val="-1.98117911044746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818-47E5-B05C-C8E7F3461555}"/>
                </c:ext>
              </c:extLst>
            </c:dLbl>
            <c:dLbl>
              <c:idx val="1"/>
              <c:layout>
                <c:manualLayout>
                  <c:x val="-2.2185242935397639E-2"/>
                  <c:y val="3.16988657671593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818-47E5-B05C-C8E7F3461555}"/>
                </c:ext>
              </c:extLst>
            </c:dLbl>
            <c:dLbl>
              <c:idx val="3"/>
              <c:layout>
                <c:manualLayout>
                  <c:x val="-1.1092621467698821E-2"/>
                  <c:y val="2.77365075462644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818-47E5-B05C-C8E7F3461555}"/>
                </c:ext>
              </c:extLst>
            </c:dLbl>
            <c:dLbl>
              <c:idx val="4"/>
              <c:layout>
                <c:manualLayout>
                  <c:x val="0"/>
                  <c:y val="-1.18870746626847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818-47E5-B05C-C8E7F3461555}"/>
                </c:ext>
              </c:extLst>
            </c:dLbl>
            <c:dLbl>
              <c:idx val="5"/>
              <c:layout>
                <c:manualLayout>
                  <c:x val="0"/>
                  <c:y val="2.773650754626454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818-47E5-B05C-C8E7F3461555}"/>
                </c:ext>
              </c:extLst>
            </c:dLbl>
            <c:dLbl>
              <c:idx val="6"/>
              <c:layout>
                <c:manualLayout>
                  <c:x val="-2.218524293539764E-3"/>
                  <c:y val="-2.37741493253695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818-47E5-B05C-C8E7F3461555}"/>
                </c:ext>
              </c:extLst>
            </c:dLbl>
            <c:dLbl>
              <c:idx val="7"/>
              <c:layout>
                <c:manualLayout>
                  <c:x val="0"/>
                  <c:y val="1.18870746626847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818-47E5-B05C-C8E7F3461555}"/>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'G62'!$A$30:$A$37</c:f>
              <c:numCache>
                <c:formatCode>0</c:formatCode>
                <c:ptCount val="8"/>
                <c:pt idx="0">
                  <c:v>2009</c:v>
                </c:pt>
                <c:pt idx="1">
                  <c:v>2010</c:v>
                </c:pt>
                <c:pt idx="2">
                  <c:v>2011</c:v>
                </c:pt>
                <c:pt idx="3">
                  <c:v>2012</c:v>
                </c:pt>
                <c:pt idx="4">
                  <c:v>2013</c:v>
                </c:pt>
                <c:pt idx="5">
                  <c:v>2014</c:v>
                </c:pt>
                <c:pt idx="6">
                  <c:v>2015</c:v>
                </c:pt>
                <c:pt idx="7">
                  <c:v>2016</c:v>
                </c:pt>
              </c:numCache>
            </c:numRef>
          </c:cat>
          <c:val>
            <c:numRef>
              <c:f>'G62'!$B$30:$B$37</c:f>
              <c:numCache>
                <c:formatCode>#,##0</c:formatCode>
                <c:ptCount val="8"/>
                <c:pt idx="0">
                  <c:v>28167</c:v>
                </c:pt>
                <c:pt idx="1">
                  <c:v>25451</c:v>
                </c:pt>
                <c:pt idx="2">
                  <c:v>25698</c:v>
                </c:pt>
                <c:pt idx="3">
                  <c:v>12599</c:v>
                </c:pt>
                <c:pt idx="4">
                  <c:v>13129</c:v>
                </c:pt>
                <c:pt idx="5">
                  <c:v>8681</c:v>
                </c:pt>
                <c:pt idx="6">
                  <c:v>9793.5</c:v>
                </c:pt>
                <c:pt idx="7">
                  <c:v>8546</c:v>
                </c:pt>
              </c:numCache>
            </c:numRef>
          </c:val>
          <c:smooth val="0"/>
          <c:extLst xmlns:c16r2="http://schemas.microsoft.com/office/drawing/2015/06/chart">
            <c:ext xmlns:c16="http://schemas.microsoft.com/office/drawing/2014/chart" uri="{C3380CC4-5D6E-409C-BE32-E72D297353CC}">
              <c16:uniqueId val="{00000007-1818-47E5-B05C-C8E7F3461555}"/>
            </c:ext>
          </c:extLst>
        </c:ser>
        <c:dLbls>
          <c:showLegendKey val="0"/>
          <c:showVal val="0"/>
          <c:showCatName val="0"/>
          <c:showSerName val="0"/>
          <c:showPercent val="0"/>
          <c:showBubbleSize val="0"/>
        </c:dLbls>
        <c:marker val="1"/>
        <c:smooth val="0"/>
        <c:axId val="44741376"/>
        <c:axId val="44742912"/>
      </c:lineChart>
      <c:catAx>
        <c:axId val="44741376"/>
        <c:scaling>
          <c:orientation val="minMax"/>
        </c:scaling>
        <c:delete val="0"/>
        <c:axPos val="b"/>
        <c:numFmt formatCode="0" sourceLinked="1"/>
        <c:majorTickMark val="out"/>
        <c:minorTickMark val="none"/>
        <c:tickLblPos val="nextTo"/>
        <c:crossAx val="44742912"/>
        <c:crosses val="autoZero"/>
        <c:auto val="1"/>
        <c:lblAlgn val="ctr"/>
        <c:lblOffset val="100"/>
        <c:noMultiLvlLbl val="0"/>
      </c:catAx>
      <c:valAx>
        <c:axId val="4474291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44741376"/>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73070811631417"/>
          <c:y val="0.15569480144376341"/>
          <c:w val="0.69254083390328303"/>
          <c:h val="0.37692392636101224"/>
        </c:manualLayout>
      </c:layout>
      <c:barChart>
        <c:barDir val="col"/>
        <c:grouping val="clustered"/>
        <c:varyColors val="0"/>
        <c:ser>
          <c:idx val="1"/>
          <c:order val="0"/>
          <c:tx>
            <c:v>2015</c:v>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'G6'!$A$36:$A$47</c:f>
              <c:strCache>
                <c:ptCount val="12"/>
                <c:pt idx="0">
                  <c:v>Zuzendaritza</c:v>
                </c:pt>
                <c:pt idx="1">
                  <c:v>Zerga-analisia</c:v>
                </c:pt>
                <c:pt idx="2">
                  <c:v>Administrazioa</c:v>
                </c:pt>
                <c:pt idx="3">
                  <c:v>Zergadunari Laguntza eta Argibideak</c:v>
                </c:pt>
                <c:pt idx="4">
                  <c:v>Hitzarmen Ekonomikoa eta Finantza Plangintza</c:v>
                </c:pt>
                <c:pt idx="5">
                  <c:v>Arauen Garapen eta Aholkularitza Juridikoa</c:v>
                </c:pt>
                <c:pt idx="6">
                  <c:v>PFEZaren eta Ondarearen gaineko Zergaren Kudeaketa</c:v>
                </c:pt>
                <c:pt idx="7">
                  <c:v>Zerga Kudeaketa (*)</c:v>
                </c:pt>
                <c:pt idx="8">
                  <c:v>Tributu Ikuskapena</c:v>
                </c:pt>
                <c:pt idx="9">
                  <c:v>Diru-bilketa</c:v>
                </c:pt>
                <c:pt idx="10">
                  <c:v>Lur Ondasunen eta Ondarearen gaineko Zergak (*)</c:v>
                </c:pt>
                <c:pt idx="11">
                  <c:v>Tributuen arloko Informazio Sistemak</c:v>
                </c:pt>
              </c:strCache>
            </c:strRef>
          </c:cat>
          <c:val>
            <c:numRef>
              <c:f>'G6'!$B$36:$B$47</c:f>
              <c:numCache>
                <c:formatCode>#,##0_ ;\-#,##0\ </c:formatCode>
                <c:ptCount val="12"/>
                <c:pt idx="0">
                  <c:v>2</c:v>
                </c:pt>
                <c:pt idx="1">
                  <c:v>1</c:v>
                </c:pt>
                <c:pt idx="2">
                  <c:v>4</c:v>
                </c:pt>
                <c:pt idx="3">
                  <c:v>65</c:v>
                </c:pt>
                <c:pt idx="4">
                  <c:v>6</c:v>
                </c:pt>
                <c:pt idx="5">
                  <c:v>7</c:v>
                </c:pt>
                <c:pt idx="6">
                  <c:v>49</c:v>
                </c:pt>
                <c:pt idx="7">
                  <c:v>56</c:v>
                </c:pt>
                <c:pt idx="8">
                  <c:v>45</c:v>
                </c:pt>
                <c:pt idx="9">
                  <c:v>29</c:v>
                </c:pt>
                <c:pt idx="10">
                  <c:v>20</c:v>
                </c:pt>
                <c:pt idx="11">
                  <c:v>20</c:v>
                </c:pt>
              </c:numCache>
            </c:numRef>
          </c:val>
          <c:extLst xmlns:c16r2="http://schemas.microsoft.com/office/drawing/2015/06/chart">
            <c:ext xmlns:c16="http://schemas.microsoft.com/office/drawing/2014/chart" uri="{C3380CC4-5D6E-409C-BE32-E72D297353CC}">
              <c16:uniqueId val="{00000000-C94D-4FD6-9ECD-CC56A41E5277}"/>
            </c:ext>
          </c:extLst>
        </c:ser>
        <c:ser>
          <c:idx val="2"/>
          <c:order val="1"/>
          <c:tx>
            <c:v>2016</c:v>
          </c:tx>
          <c:spPr>
            <a:solidFill>
              <a:srgbClr val="C000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'G6'!$A$36:$A$47</c:f>
              <c:strCache>
                <c:ptCount val="12"/>
                <c:pt idx="0">
                  <c:v>Zuzendaritza</c:v>
                </c:pt>
                <c:pt idx="1">
                  <c:v>Zerga-analisia</c:v>
                </c:pt>
                <c:pt idx="2">
                  <c:v>Administrazioa</c:v>
                </c:pt>
                <c:pt idx="3">
                  <c:v>Zergadunari Laguntza eta Argibideak</c:v>
                </c:pt>
                <c:pt idx="4">
                  <c:v>Hitzarmen Ekonomikoa eta Finantza Plangintza</c:v>
                </c:pt>
                <c:pt idx="5">
                  <c:v>Arauen Garapen eta Aholkularitza Juridikoa</c:v>
                </c:pt>
                <c:pt idx="6">
                  <c:v>PFEZaren eta Ondarearen gaineko Zergaren Kudeaketa</c:v>
                </c:pt>
                <c:pt idx="7">
                  <c:v>Zerga Kudeaketa (*)</c:v>
                </c:pt>
                <c:pt idx="8">
                  <c:v>Tributu Ikuskapena</c:v>
                </c:pt>
                <c:pt idx="9">
                  <c:v>Diru-bilketa</c:v>
                </c:pt>
                <c:pt idx="10">
                  <c:v>Lur Ondasunen eta Ondarearen gaineko Zergak (*)</c:v>
                </c:pt>
                <c:pt idx="11">
                  <c:v>Tributuen arloko Informazio Sistemak</c:v>
                </c:pt>
              </c:strCache>
            </c:strRef>
          </c:cat>
          <c:val>
            <c:numRef>
              <c:f>'G6'!$C$36:$C$47</c:f>
              <c:numCache>
                <c:formatCode>#,##0_ ;\-#,##0\ </c:formatCode>
                <c:ptCount val="12"/>
                <c:pt idx="0">
                  <c:v>2</c:v>
                </c:pt>
                <c:pt idx="1">
                  <c:v>1</c:v>
                </c:pt>
                <c:pt idx="2">
                  <c:v>4</c:v>
                </c:pt>
                <c:pt idx="3">
                  <c:v>68</c:v>
                </c:pt>
                <c:pt idx="4">
                  <c:v>6</c:v>
                </c:pt>
                <c:pt idx="5">
                  <c:v>8</c:v>
                </c:pt>
                <c:pt idx="6">
                  <c:v>50</c:v>
                </c:pt>
                <c:pt idx="7">
                  <c:v>49</c:v>
                </c:pt>
                <c:pt idx="8">
                  <c:v>44</c:v>
                </c:pt>
                <c:pt idx="9">
                  <c:v>31</c:v>
                </c:pt>
                <c:pt idx="10">
                  <c:v>30</c:v>
                </c:pt>
                <c:pt idx="11">
                  <c:v>22</c:v>
                </c:pt>
              </c:numCache>
            </c:numRef>
          </c:val>
          <c:extLst xmlns:c16r2="http://schemas.microsoft.com/office/drawing/2015/06/chart">
            <c:ext xmlns:c16="http://schemas.microsoft.com/office/drawing/2014/chart" uri="{C3380CC4-5D6E-409C-BE32-E72D297353CC}">
              <c16:uniqueId val="{00000001-C94D-4FD6-9ECD-CC56A41E5277}"/>
            </c:ext>
          </c:extLst>
        </c:ser>
        <c:dLbls>
          <c:showLegendKey val="0"/>
          <c:showVal val="0"/>
          <c:showCatName val="0"/>
          <c:showSerName val="0"/>
          <c:showPercent val="0"/>
          <c:showBubbleSize val="0"/>
        </c:dLbls>
        <c:gapWidth val="58"/>
        <c:overlap val="-12"/>
        <c:axId val="119817728"/>
        <c:axId val="119819264"/>
      </c:barChart>
      <c:catAx>
        <c:axId val="119817728"/>
        <c:scaling>
          <c:orientation val="minMax"/>
        </c:scaling>
        <c:delete val="0"/>
        <c:axPos val="b"/>
        <c:numFmt formatCode="General" sourceLinked="1"/>
        <c:majorTickMark val="out"/>
        <c:minorTickMark val="none"/>
        <c:tickLblPos val="nextTo"/>
        <c:txPr>
          <a:bodyPr rot="2700000" vert="horz"/>
          <a:lstStyle/>
          <a:p>
            <a:pPr>
              <a:defRPr sz="800"/>
            </a:pPr>
            <a:endParaRPr lang="es-ES"/>
          </a:p>
        </c:txPr>
        <c:crossAx val="119819264"/>
        <c:crosses val="autoZero"/>
        <c:auto val="1"/>
        <c:lblAlgn val="ctr"/>
        <c:lblOffset val="100"/>
        <c:tickLblSkip val="1"/>
        <c:tickMarkSkip val="1"/>
        <c:noMultiLvlLbl val="0"/>
      </c:catAx>
      <c:valAx>
        <c:axId val="119819264"/>
        <c:scaling>
          <c:orientation val="minMax"/>
        </c:scaling>
        <c:delete val="0"/>
        <c:axPos val="l"/>
        <c:numFmt formatCode="#,##0_ ;\-#,##0\ " sourceLinked="1"/>
        <c:majorTickMark val="none"/>
        <c:minorTickMark val="none"/>
        <c:tickLblPos val="nextTo"/>
        <c:txPr>
          <a:bodyPr rot="0" vert="horz"/>
          <a:lstStyle/>
          <a:p>
            <a:pPr>
              <a:defRPr/>
            </a:pPr>
            <a:endParaRPr lang="es-ES"/>
          </a:p>
        </c:txPr>
        <c:crossAx val="119817728"/>
        <c:crosses val="autoZero"/>
        <c:crossBetween val="between"/>
      </c:valAx>
      <c:spPr>
        <a:noFill/>
        <a:ln w="25400">
          <a:noFill/>
        </a:ln>
      </c:spPr>
    </c:plotArea>
    <c:legend>
      <c:legendPos val="r"/>
      <c:layout>
        <c:manualLayout>
          <c:xMode val="edge"/>
          <c:yMode val="edge"/>
          <c:x val="0.36592768952968246"/>
          <c:y val="0.94769444342197373"/>
          <c:w val="0.20206553230690399"/>
          <c:h val="5.230560175546746E-2"/>
        </c:manualLayout>
      </c:layout>
      <c:overlay val="0"/>
    </c:legend>
    <c:plotVisOnly val="1"/>
    <c:dispBlanksAs val="gap"/>
    <c:showDLblsOverMax val="0"/>
  </c:chart>
  <c:printSettings>
    <c:headerFooter alignWithMargins="0"/>
    <c:pageMargins b="1" l="0.75000000000000044" r="0.75000000000000044"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'G63'!$B$28</c:f>
              <c:strCache>
                <c:ptCount val="1"/>
                <c:pt idx="0">
                  <c:v>Onartutako txosten kop.</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'G63'!$A$29:$A$36</c:f>
              <c:numCache>
                <c:formatCode>0</c:formatCode>
                <c:ptCount val="8"/>
                <c:pt idx="0">
                  <c:v>2009</c:v>
                </c:pt>
                <c:pt idx="1">
                  <c:v>2010</c:v>
                </c:pt>
                <c:pt idx="2">
                  <c:v>2011</c:v>
                </c:pt>
                <c:pt idx="3">
                  <c:v>2012</c:v>
                </c:pt>
                <c:pt idx="4">
                  <c:v>2013</c:v>
                </c:pt>
                <c:pt idx="5">
                  <c:v>2014</c:v>
                </c:pt>
                <c:pt idx="6">
                  <c:v>2015</c:v>
                </c:pt>
                <c:pt idx="7">
                  <c:v>2016</c:v>
                </c:pt>
              </c:numCache>
            </c:numRef>
          </c:cat>
          <c:val>
            <c:numRef>
              <c:f>'G63'!$B$29:$B$36</c:f>
              <c:numCache>
                <c:formatCode>0</c:formatCode>
                <c:ptCount val="8"/>
                <c:pt idx="0">
                  <c:v>3</c:v>
                </c:pt>
                <c:pt idx="1">
                  <c:v>4</c:v>
                </c:pt>
                <c:pt idx="2">
                  <c:v>9</c:v>
                </c:pt>
                <c:pt idx="3">
                  <c:v>7</c:v>
                </c:pt>
                <c:pt idx="4">
                  <c:v>18</c:v>
                </c:pt>
                <c:pt idx="5">
                  <c:v>19</c:v>
                </c:pt>
                <c:pt idx="6">
                  <c:v>27</c:v>
                </c:pt>
                <c:pt idx="7">
                  <c:v>29</c:v>
                </c:pt>
              </c:numCache>
            </c:numRef>
          </c:val>
          <c:extLst xmlns:c16r2="http://schemas.microsoft.com/office/drawing/2015/06/chart">
            <c:ext xmlns:c16="http://schemas.microsoft.com/office/drawing/2014/chart" uri="{C3380CC4-5D6E-409C-BE32-E72D297353CC}">
              <c16:uniqueId val="{00000000-4B9F-443D-863A-75E062DF9E31}"/>
            </c:ext>
          </c:extLst>
        </c:ser>
        <c:dLbls>
          <c:showLegendKey val="0"/>
          <c:showVal val="0"/>
          <c:showCatName val="0"/>
          <c:showSerName val="0"/>
          <c:showPercent val="0"/>
          <c:showBubbleSize val="0"/>
        </c:dLbls>
        <c:gapWidth val="96"/>
        <c:axId val="133037056"/>
        <c:axId val="133370624"/>
      </c:barChart>
      <c:catAx>
        <c:axId val="133037056"/>
        <c:scaling>
          <c:orientation val="minMax"/>
        </c:scaling>
        <c:delete val="0"/>
        <c:axPos val="b"/>
        <c:numFmt formatCode="0" sourceLinked="1"/>
        <c:majorTickMark val="out"/>
        <c:minorTickMark val="none"/>
        <c:tickLblPos val="nextTo"/>
        <c:crossAx val="133370624"/>
        <c:crosses val="autoZero"/>
        <c:auto val="1"/>
        <c:lblAlgn val="ctr"/>
        <c:lblOffset val="100"/>
        <c:noMultiLvlLbl val="0"/>
      </c:catAx>
      <c:valAx>
        <c:axId val="133370624"/>
        <c:scaling>
          <c:orientation val="minMax"/>
          <c:max val="30"/>
        </c:scaling>
        <c:delete val="0"/>
        <c:axPos val="l"/>
        <c:majorGridlines>
          <c:spPr>
            <a:ln>
              <a:solidFill>
                <a:schemeClr val="bg1">
                  <a:lumMod val="85000"/>
                </a:schemeClr>
              </a:solidFill>
            </a:ln>
          </c:spPr>
        </c:majorGridlines>
        <c:numFmt formatCode="0" sourceLinked="1"/>
        <c:majorTickMark val="out"/>
        <c:minorTickMark val="none"/>
        <c:tickLblPos val="nextTo"/>
        <c:crossAx val="133037056"/>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'G64'!$B$28</c:f>
              <c:strCache>
                <c:ptCount val="1"/>
                <c:pt idx="0">
                  <c:v>Espediente kopurua</c:v>
                </c:pt>
              </c:strCache>
            </c:strRef>
          </c:tx>
          <c:spPr>
            <a:ln>
              <a:solidFill>
                <a:srgbClr val="C00000"/>
              </a:solidFill>
            </a:ln>
          </c:spPr>
          <c:marker>
            <c:symbol val="none"/>
          </c:marker>
          <c:dLbls>
            <c:dLbl>
              <c:idx val="2"/>
              <c:layout>
                <c:manualLayout>
                  <c:x val="-4.6935795052608459E-17"/>
                  <c:y val="-4.48631673396141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BDE-4A9E-93EB-A58C16FCBE0C}"/>
                </c:ext>
              </c:extLst>
            </c:dLbl>
            <c:dLbl>
              <c:idx val="3"/>
              <c:layout>
                <c:manualLayout>
                  <c:x val="0"/>
                  <c:y val="-4.037685060565275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BDE-4A9E-93EB-A58C16FCBE0C}"/>
                </c:ext>
              </c:extLst>
            </c:dLbl>
            <c:dLbl>
              <c:idx val="4"/>
              <c:layout>
                <c:manualLayout>
                  <c:x val="-1.7921146953405017E-2"/>
                  <c:y val="3.589053387169134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BDE-4A9E-93EB-A58C16FCBE0C}"/>
                </c:ext>
              </c:extLst>
            </c:dLbl>
            <c:dLbl>
              <c:idx val="5"/>
              <c:layout>
                <c:manualLayout>
                  <c:x val="-2.5601638504864355E-3"/>
                  <c:y val="-1.79452669358456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BDE-4A9E-93EB-A58C16FCBE0C}"/>
                </c:ext>
              </c:extLst>
            </c:dLbl>
            <c:dLbl>
              <c:idx val="6"/>
              <c:layout>
                <c:manualLayout>
                  <c:x val="-2.5601638504865283E-3"/>
                  <c:y val="2.6917900403768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BDE-4A9E-93EB-A58C16FCBE0C}"/>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'G64'!$A$29:$A$36</c:f>
              <c:numCache>
                <c:formatCode>General</c:formatCode>
                <c:ptCount val="8"/>
                <c:pt idx="0">
                  <c:v>2009</c:v>
                </c:pt>
                <c:pt idx="1">
                  <c:v>2010</c:v>
                </c:pt>
                <c:pt idx="2">
                  <c:v>2011</c:v>
                </c:pt>
                <c:pt idx="3">
                  <c:v>2012</c:v>
                </c:pt>
                <c:pt idx="4">
                  <c:v>2013</c:v>
                </c:pt>
                <c:pt idx="5">
                  <c:v>2014</c:v>
                </c:pt>
                <c:pt idx="6">
                  <c:v>2015</c:v>
                </c:pt>
                <c:pt idx="7">
                  <c:v>2016</c:v>
                </c:pt>
              </c:numCache>
            </c:numRef>
          </c:cat>
          <c:val>
            <c:numRef>
              <c:f>'G64'!$B$29:$B$36</c:f>
              <c:numCache>
                <c:formatCode>General</c:formatCode>
                <c:ptCount val="8"/>
                <c:pt idx="0">
                  <c:v>179</c:v>
                </c:pt>
                <c:pt idx="1">
                  <c:v>284</c:v>
                </c:pt>
                <c:pt idx="2">
                  <c:v>123</c:v>
                </c:pt>
                <c:pt idx="3">
                  <c:v>107</c:v>
                </c:pt>
                <c:pt idx="4">
                  <c:v>61</c:v>
                </c:pt>
                <c:pt idx="5">
                  <c:v>89</c:v>
                </c:pt>
                <c:pt idx="6">
                  <c:v>18</c:v>
                </c:pt>
                <c:pt idx="7">
                  <c:v>52</c:v>
                </c:pt>
              </c:numCache>
            </c:numRef>
          </c:val>
          <c:smooth val="0"/>
          <c:extLst xmlns:c16r2="http://schemas.microsoft.com/office/drawing/2015/06/chart">
            <c:ext xmlns:c16="http://schemas.microsoft.com/office/drawing/2014/chart" uri="{C3380CC4-5D6E-409C-BE32-E72D297353CC}">
              <c16:uniqueId val="{00000005-8BDE-4A9E-93EB-A58C16FCBE0C}"/>
            </c:ext>
          </c:extLst>
        </c:ser>
        <c:dLbls>
          <c:showLegendKey val="0"/>
          <c:showVal val="0"/>
          <c:showCatName val="0"/>
          <c:showSerName val="0"/>
          <c:showPercent val="0"/>
          <c:showBubbleSize val="0"/>
        </c:dLbls>
        <c:marker val="1"/>
        <c:smooth val="0"/>
        <c:axId val="133406080"/>
        <c:axId val="133411968"/>
      </c:lineChart>
      <c:catAx>
        <c:axId val="133406080"/>
        <c:scaling>
          <c:orientation val="minMax"/>
        </c:scaling>
        <c:delete val="0"/>
        <c:axPos val="b"/>
        <c:numFmt formatCode="General" sourceLinked="1"/>
        <c:majorTickMark val="out"/>
        <c:minorTickMark val="none"/>
        <c:tickLblPos val="nextTo"/>
        <c:crossAx val="133411968"/>
        <c:crosses val="autoZero"/>
        <c:auto val="1"/>
        <c:lblAlgn val="ctr"/>
        <c:lblOffset val="100"/>
        <c:noMultiLvlLbl val="0"/>
      </c:catAx>
      <c:valAx>
        <c:axId val="133411968"/>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crossAx val="133406080"/>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'G65'!$B$28</c:f>
              <c:strCache>
                <c:ptCount val="1"/>
                <c:pt idx="0">
                  <c:v>Aurrez aurreko arreta kop.</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'G65'!$A$29:$A$39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'G65'!$B$29:$B$39</c:f>
              <c:numCache>
                <c:formatCode>#,##0_ ;\-#,##0\ </c:formatCode>
                <c:ptCount val="11"/>
                <c:pt idx="0">
                  <c:v>7939</c:v>
                </c:pt>
                <c:pt idx="1">
                  <c:v>6842</c:v>
                </c:pt>
                <c:pt idx="2">
                  <c:v>5287</c:v>
                </c:pt>
                <c:pt idx="3">
                  <c:v>4174</c:v>
                </c:pt>
                <c:pt idx="4">
                  <c:v>3122</c:v>
                </c:pt>
                <c:pt idx="5">
                  <c:v>2716</c:v>
                </c:pt>
                <c:pt idx="6">
                  <c:v>3540</c:v>
                </c:pt>
                <c:pt idx="7">
                  <c:v>3506</c:v>
                </c:pt>
                <c:pt idx="8">
                  <c:v>3316</c:v>
                </c:pt>
                <c:pt idx="9">
                  <c:v>4498</c:v>
                </c:pt>
                <c:pt idx="10">
                  <c:v>3941</c:v>
                </c:pt>
              </c:numCache>
            </c:numRef>
          </c:val>
          <c:extLst xmlns:c16r2="http://schemas.microsoft.com/office/drawing/2015/06/chart">
            <c:ext xmlns:c16="http://schemas.microsoft.com/office/drawing/2014/chart" uri="{C3380CC4-5D6E-409C-BE32-E72D297353CC}">
              <c16:uniqueId val="{00000000-FC36-4E69-AE97-28DB4E110454}"/>
            </c:ext>
          </c:extLst>
        </c:ser>
        <c:dLbls>
          <c:showLegendKey val="0"/>
          <c:showVal val="0"/>
          <c:showCatName val="0"/>
          <c:showSerName val="0"/>
          <c:showPercent val="0"/>
          <c:showBubbleSize val="0"/>
        </c:dLbls>
        <c:gapWidth val="78"/>
        <c:axId val="130500480"/>
        <c:axId val="130502016"/>
      </c:barChart>
      <c:catAx>
        <c:axId val="130500480"/>
        <c:scaling>
          <c:orientation val="minMax"/>
        </c:scaling>
        <c:delete val="0"/>
        <c:axPos val="b"/>
        <c:numFmt formatCode="General" sourceLinked="1"/>
        <c:majorTickMark val="out"/>
        <c:minorTickMark val="none"/>
        <c:tickLblPos val="nextTo"/>
        <c:crossAx val="130502016"/>
        <c:crosses val="autoZero"/>
        <c:auto val="1"/>
        <c:lblAlgn val="ctr"/>
        <c:lblOffset val="100"/>
        <c:noMultiLvlLbl val="0"/>
      </c:catAx>
      <c:valAx>
        <c:axId val="130502016"/>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130500480"/>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95559630388653E-2"/>
          <c:y val="3.2102064458339276E-2"/>
          <c:w val="0.88207597766032675"/>
          <c:h val="0.7701938353987936"/>
        </c:manualLayout>
      </c:layout>
      <c:lineChart>
        <c:grouping val="standard"/>
        <c:varyColors val="0"/>
        <c:ser>
          <c:idx val="1"/>
          <c:order val="0"/>
          <c:tx>
            <c:strRef>
              <c:f>'G66'!$B$30</c:f>
              <c:strCache>
                <c:ptCount val="1"/>
                <c:pt idx="0">
                  <c:v>Bulegoan emandakoak</c:v>
                </c:pt>
              </c:strCache>
            </c:strRef>
          </c:tx>
          <c:marker>
            <c:symbol val="none"/>
          </c:marker>
          <c:dLbls>
            <c:dLbl>
              <c:idx val="0"/>
              <c:layout>
                <c:manualLayout>
                  <c:x val="-2.6636225266362265E-2"/>
                  <c:y val="-3.49539243724181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7CE-4631-98F7-891B07EB7F83}"/>
                </c:ext>
              </c:extLst>
            </c:dLbl>
            <c:dLbl>
              <c:idx val="16"/>
              <c:layout>
                <c:manualLayout>
                  <c:x val="0"/>
                  <c:y val="-2.859866539561487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7CE-4631-98F7-891B07EB7F83}"/>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'G66'!$A$31:$A$47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'G66'!$B$31:$B$47</c:f>
              <c:numCache>
                <c:formatCode>#,##0_ ;\-#,##0\ </c:formatCode>
                <c:ptCount val="17"/>
                <c:pt idx="0">
                  <c:v>80421</c:v>
                </c:pt>
                <c:pt idx="1">
                  <c:v>64042</c:v>
                </c:pt>
                <c:pt idx="2">
                  <c:v>46964</c:v>
                </c:pt>
                <c:pt idx="3">
                  <c:v>32720</c:v>
                </c:pt>
                <c:pt idx="4">
                  <c:v>26096</c:v>
                </c:pt>
                <c:pt idx="5">
                  <c:v>23372</c:v>
                </c:pt>
                <c:pt idx="6">
                  <c:v>19115</c:v>
                </c:pt>
                <c:pt idx="7">
                  <c:v>12845</c:v>
                </c:pt>
                <c:pt idx="8">
                  <c:v>7134</c:v>
                </c:pt>
                <c:pt idx="9">
                  <c:v>6070</c:v>
                </c:pt>
                <c:pt idx="10">
                  <c:v>3978</c:v>
                </c:pt>
                <c:pt idx="11">
                  <c:v>3529</c:v>
                </c:pt>
                <c:pt idx="12">
                  <c:v>2560</c:v>
                </c:pt>
                <c:pt idx="13">
                  <c:v>2858</c:v>
                </c:pt>
                <c:pt idx="14">
                  <c:v>3882</c:v>
                </c:pt>
                <c:pt idx="15">
                  <c:v>3470</c:v>
                </c:pt>
                <c:pt idx="16">
                  <c:v>2312</c:v>
                </c:pt>
              </c:numCache>
            </c:numRef>
          </c:val>
          <c:smooth val="0"/>
          <c:extLst xmlns:c16r2="http://schemas.microsoft.com/office/drawing/2015/06/chart">
            <c:ext xmlns:c16="http://schemas.microsoft.com/office/drawing/2014/chart" uri="{C3380CC4-5D6E-409C-BE32-E72D297353CC}">
              <c16:uniqueId val="{00000002-D7CE-4631-98F7-891B07EB7F83}"/>
            </c:ext>
          </c:extLst>
        </c:ser>
        <c:ser>
          <c:idx val="2"/>
          <c:order val="1"/>
          <c:tx>
            <c:strRef>
              <c:f>'G66'!$C$30</c:f>
              <c:strCache>
                <c:ptCount val="1"/>
                <c:pt idx="0">
                  <c:v>Internet bidez emandakoak</c:v>
                </c:pt>
              </c:strCache>
            </c:strRef>
          </c:tx>
          <c:spPr>
            <a:ln>
              <a:solidFill>
                <a:schemeClr val="accent1"/>
              </a:solidFill>
            </a:ln>
          </c:spPr>
          <c:marker>
            <c:symbol val="none"/>
          </c:marker>
          <c:dLbls>
            <c:dLbl>
              <c:idx val="0"/>
              <c:layout>
                <c:manualLayout>
                  <c:x val="-2.6636225266362255E-2"/>
                  <c:y val="3.813155386081983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7CE-4631-98F7-891B07EB7F83}"/>
                </c:ext>
              </c:extLst>
            </c:dLbl>
            <c:dLbl>
              <c:idx val="16"/>
              <c:layout>
                <c:manualLayout>
                  <c:x val="0"/>
                  <c:y val="-2.542103590721325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7CE-4631-98F7-891B07EB7F83}"/>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'G66'!$A$31:$A$47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'G66'!$C$31:$C$47</c:f>
              <c:numCache>
                <c:formatCode>#,##0_ ;\-#,##0\ </c:formatCode>
                <c:ptCount val="17"/>
                <c:pt idx="0">
                  <c:v>58273</c:v>
                </c:pt>
                <c:pt idx="1">
                  <c:v>100869</c:v>
                </c:pt>
                <c:pt idx="2">
                  <c:v>178952</c:v>
                </c:pt>
                <c:pt idx="3">
                  <c:v>176407</c:v>
                </c:pt>
                <c:pt idx="4">
                  <c:v>179107</c:v>
                </c:pt>
                <c:pt idx="5">
                  <c:v>201707</c:v>
                </c:pt>
                <c:pt idx="6">
                  <c:v>224257</c:v>
                </c:pt>
                <c:pt idx="7">
                  <c:v>231868</c:v>
                </c:pt>
                <c:pt idx="8">
                  <c:v>328456</c:v>
                </c:pt>
                <c:pt idx="9">
                  <c:v>358211</c:v>
                </c:pt>
                <c:pt idx="10">
                  <c:v>363757</c:v>
                </c:pt>
                <c:pt idx="11">
                  <c:v>344978</c:v>
                </c:pt>
                <c:pt idx="12">
                  <c:v>352242</c:v>
                </c:pt>
                <c:pt idx="13">
                  <c:v>374439</c:v>
                </c:pt>
                <c:pt idx="14">
                  <c:v>405297</c:v>
                </c:pt>
                <c:pt idx="15">
                  <c:v>394167</c:v>
                </c:pt>
                <c:pt idx="16">
                  <c:v>421304</c:v>
                </c:pt>
              </c:numCache>
            </c:numRef>
          </c:val>
          <c:smooth val="0"/>
          <c:extLst xmlns:c16r2="http://schemas.microsoft.com/office/drawing/2015/06/chart">
            <c:ext xmlns:c16="http://schemas.microsoft.com/office/drawing/2014/chart" uri="{C3380CC4-5D6E-409C-BE32-E72D297353CC}">
              <c16:uniqueId val="{00000005-D7CE-4631-98F7-891B07EB7F83}"/>
            </c:ext>
          </c:extLst>
        </c:ser>
        <c:dLbls>
          <c:showLegendKey val="0"/>
          <c:showVal val="0"/>
          <c:showCatName val="0"/>
          <c:showSerName val="0"/>
          <c:showPercent val="0"/>
          <c:showBubbleSize val="0"/>
        </c:dLbls>
        <c:marker val="1"/>
        <c:smooth val="0"/>
        <c:axId val="130551808"/>
        <c:axId val="130553344"/>
      </c:lineChart>
      <c:catAx>
        <c:axId val="130551808"/>
        <c:scaling>
          <c:orientation val="minMax"/>
        </c:scaling>
        <c:delete val="0"/>
        <c:axPos val="b"/>
        <c:numFmt formatCode="General" sourceLinked="1"/>
        <c:majorTickMark val="out"/>
        <c:minorTickMark val="none"/>
        <c:tickLblPos val="nextTo"/>
        <c:crossAx val="130553344"/>
        <c:crosses val="autoZero"/>
        <c:auto val="1"/>
        <c:lblAlgn val="ctr"/>
        <c:lblOffset val="100"/>
        <c:noMultiLvlLbl val="0"/>
      </c:catAx>
      <c:valAx>
        <c:axId val="130553344"/>
        <c:scaling>
          <c:orientation val="minMax"/>
        </c:scaling>
        <c:delete val="0"/>
        <c:axPos val="l"/>
        <c:majorGridlines>
          <c:spPr>
            <a:ln>
              <a:solidFill>
                <a:schemeClr val="bg1">
                  <a:lumMod val="85000"/>
                </a:schemeClr>
              </a:solidFill>
            </a:ln>
          </c:spPr>
        </c:majorGridlines>
        <c:numFmt formatCode="#,##0_ ;\-#,##0\ " sourceLinked="1"/>
        <c:majorTickMark val="out"/>
        <c:minorTickMark val="none"/>
        <c:tickLblPos val="nextTo"/>
        <c:crossAx val="130551808"/>
        <c:crosses val="autoZero"/>
        <c:crossBetween val="between"/>
      </c:valAx>
    </c:plotArea>
    <c:legend>
      <c:legendPos val="b"/>
      <c:layout>
        <c:manualLayout>
          <c:xMode val="edge"/>
          <c:yMode val="edge"/>
          <c:x val="0.29255264324836128"/>
          <c:y val="0.91367706777358304"/>
          <c:w val="0.54997842735411584"/>
          <c:h val="6.725715529600744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'G68'!$B$30</c:f>
              <c:strCache>
                <c:ptCount val="1"/>
                <c:pt idx="0">
                  <c:v>Aitorpen kopurua</c:v>
                </c:pt>
              </c:strCache>
            </c:strRef>
          </c:tx>
          <c:spPr>
            <a:solidFill>
              <a:srgbClr val="C00000"/>
            </a:solidFill>
          </c:spPr>
          <c:invertIfNegative val="0"/>
          <c:dLbls>
            <c:dLbl>
              <c:idx val="0"/>
              <c:layout>
                <c:manualLayout>
                  <c:x val="2.2988505747126454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778-49EF-8042-5D0CEF2EFA2B}"/>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'G68'!$A$31:$A$38</c:f>
              <c:numCache>
                <c:formatCode>General</c:formatCode>
                <c:ptCount val="8"/>
                <c:pt idx="0">
                  <c:v>2009</c:v>
                </c:pt>
                <c:pt idx="1">
                  <c:v>2010</c:v>
                </c:pt>
                <c:pt idx="2">
                  <c:v>2011</c:v>
                </c:pt>
                <c:pt idx="3">
                  <c:v>2012</c:v>
                </c:pt>
                <c:pt idx="4">
                  <c:v>2013</c:v>
                </c:pt>
                <c:pt idx="5">
                  <c:v>2014</c:v>
                </c:pt>
                <c:pt idx="6">
                  <c:v>2015</c:v>
                </c:pt>
                <c:pt idx="7">
                  <c:v>2016</c:v>
                </c:pt>
              </c:numCache>
            </c:numRef>
          </c:cat>
          <c:val>
            <c:numRef>
              <c:f>'G68'!$B$31:$B$38</c:f>
              <c:numCache>
                <c:formatCode>#,##0_ ;\-#,##0\ </c:formatCode>
                <c:ptCount val="8"/>
                <c:pt idx="0">
                  <c:v>49726</c:v>
                </c:pt>
                <c:pt idx="1">
                  <c:v>46386</c:v>
                </c:pt>
                <c:pt idx="2">
                  <c:v>41768</c:v>
                </c:pt>
                <c:pt idx="3">
                  <c:v>38759</c:v>
                </c:pt>
                <c:pt idx="4">
                  <c:v>37737</c:v>
                </c:pt>
                <c:pt idx="5">
                  <c:v>38857</c:v>
                </c:pt>
                <c:pt idx="6">
                  <c:v>38984</c:v>
                </c:pt>
                <c:pt idx="7">
                  <c:v>39181</c:v>
                </c:pt>
              </c:numCache>
            </c:numRef>
          </c:val>
          <c:extLst xmlns:c16r2="http://schemas.microsoft.com/office/drawing/2015/06/chart">
            <c:ext xmlns:c16="http://schemas.microsoft.com/office/drawing/2014/chart" uri="{C3380CC4-5D6E-409C-BE32-E72D297353CC}">
              <c16:uniqueId val="{00000001-E778-49EF-8042-5D0CEF2EFA2B}"/>
            </c:ext>
          </c:extLst>
        </c:ser>
        <c:dLbls>
          <c:showLegendKey val="0"/>
          <c:showVal val="0"/>
          <c:showCatName val="0"/>
          <c:showSerName val="0"/>
          <c:showPercent val="0"/>
          <c:showBubbleSize val="0"/>
        </c:dLbls>
        <c:gapWidth val="150"/>
        <c:axId val="132799104"/>
        <c:axId val="132804992"/>
      </c:barChart>
      <c:catAx>
        <c:axId val="132799104"/>
        <c:scaling>
          <c:orientation val="minMax"/>
        </c:scaling>
        <c:delete val="0"/>
        <c:axPos val="b"/>
        <c:numFmt formatCode="General" sourceLinked="1"/>
        <c:majorTickMark val="out"/>
        <c:minorTickMark val="none"/>
        <c:tickLblPos val="nextTo"/>
        <c:crossAx val="132804992"/>
        <c:crosses val="autoZero"/>
        <c:auto val="1"/>
        <c:lblAlgn val="ctr"/>
        <c:lblOffset val="100"/>
        <c:noMultiLvlLbl val="0"/>
      </c:catAx>
      <c:valAx>
        <c:axId val="132804992"/>
        <c:scaling>
          <c:orientation val="minMax"/>
          <c:max val="50000"/>
        </c:scaling>
        <c:delete val="0"/>
        <c:axPos val="l"/>
        <c:majorGridlines>
          <c:spPr>
            <a:ln>
              <a:solidFill>
                <a:schemeClr val="bg1">
                  <a:lumMod val="85000"/>
                </a:schemeClr>
              </a:solidFill>
            </a:ln>
          </c:spPr>
        </c:majorGridlines>
        <c:numFmt formatCode="#,##0_ ;\-#,##0\ " sourceLinked="1"/>
        <c:majorTickMark val="out"/>
        <c:minorTickMark val="none"/>
        <c:tickLblPos val="nextTo"/>
        <c:crossAx val="132799104"/>
        <c:crosses val="autoZero"/>
        <c:crossBetween val="between"/>
        <c:majorUnit val="10000"/>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989260717410366"/>
          <c:y val="0.16227617381160686"/>
          <c:w val="0.57528805774278213"/>
          <c:h val="0.72159922717993585"/>
        </c:manualLayout>
      </c:layout>
      <c:barChart>
        <c:barDir val="bar"/>
        <c:grouping val="clustered"/>
        <c:varyColors val="0"/>
        <c:ser>
          <c:idx val="0"/>
          <c:order val="0"/>
          <c:tx>
            <c:strRef>
              <c:f>'G8'!$C$12</c:f>
              <c:strCache>
                <c:ptCount val="1"/>
                <c:pt idx="0">
                  <c:v>2015</c:v>
                </c:pt>
              </c:strCache>
            </c:strRef>
          </c:tx>
          <c:spPr>
            <a:solidFill>
              <a:schemeClr val="accent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'G8'!$A$13:$A$17</c:f>
              <c:strCache>
                <c:ptCount val="5"/>
                <c:pt idx="0">
                  <c:v>Titularrak</c:v>
                </c:pt>
                <c:pt idx="1">
                  <c:v>Buruzagitzak</c:v>
                </c:pt>
                <c:pt idx="2">
                  <c:v>Kontratatuak</c:v>
                </c:pt>
                <c:pt idx="3">
                  <c:v>Prestakuntza</c:v>
                </c:pt>
                <c:pt idx="4">
                  <c:v>Beste batzuk</c:v>
                </c:pt>
              </c:strCache>
            </c:strRef>
          </c:cat>
          <c:val>
            <c:numRef>
              <c:f>'G8'!$C$13:$C$17</c:f>
              <c:numCache>
                <c:formatCode>%\ 0.0</c:formatCode>
                <c:ptCount val="5"/>
                <c:pt idx="0">
                  <c:v>0.68421052631578949</c:v>
                </c:pt>
                <c:pt idx="1">
                  <c:v>0.19736842105263158</c:v>
                </c:pt>
                <c:pt idx="2">
                  <c:v>6.9078947368421059E-2</c:v>
                </c:pt>
                <c:pt idx="3">
                  <c:v>3.2894736842105261E-2</c:v>
                </c:pt>
                <c:pt idx="4">
                  <c:v>1.6447368421052631E-2</c:v>
                </c:pt>
              </c:numCache>
            </c:numRef>
          </c:val>
          <c:extLst xmlns:c16r2="http://schemas.microsoft.com/office/drawing/2015/06/chart">
            <c:ext xmlns:c16="http://schemas.microsoft.com/office/drawing/2014/chart" uri="{C3380CC4-5D6E-409C-BE32-E72D297353CC}">
              <c16:uniqueId val="{00000000-9009-4B7C-8178-0FC1A32687D4}"/>
            </c:ext>
          </c:extLst>
        </c:ser>
        <c:ser>
          <c:idx val="1"/>
          <c:order val="1"/>
          <c:tx>
            <c:strRef>
              <c:f>'G8'!$D$12</c:f>
              <c:strCache>
                <c:ptCount val="1"/>
                <c:pt idx="0">
                  <c:v>2016</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'G8'!$A$13:$A$17</c:f>
              <c:strCache>
                <c:ptCount val="5"/>
                <c:pt idx="0">
                  <c:v>Titularrak</c:v>
                </c:pt>
                <c:pt idx="1">
                  <c:v>Buruzagitzak</c:v>
                </c:pt>
                <c:pt idx="2">
                  <c:v>Kontratatuak</c:v>
                </c:pt>
                <c:pt idx="3">
                  <c:v>Prestakuntza</c:v>
                </c:pt>
                <c:pt idx="4">
                  <c:v>Beste batzuk</c:v>
                </c:pt>
              </c:strCache>
            </c:strRef>
          </c:cat>
          <c:val>
            <c:numRef>
              <c:f>'G8'!$E$13:$E$17</c:f>
              <c:numCache>
                <c:formatCode>%\ 0.0</c:formatCode>
                <c:ptCount val="5"/>
                <c:pt idx="0">
                  <c:v>0.60317460317460314</c:v>
                </c:pt>
                <c:pt idx="1">
                  <c:v>0.2</c:v>
                </c:pt>
                <c:pt idx="2">
                  <c:v>0.10793650793650794</c:v>
                </c:pt>
                <c:pt idx="3">
                  <c:v>6.9841269841269843E-2</c:v>
                </c:pt>
                <c:pt idx="4">
                  <c:v>1.9047619047619049E-2</c:v>
                </c:pt>
              </c:numCache>
            </c:numRef>
          </c:val>
          <c:extLst xmlns:c16r2="http://schemas.microsoft.com/office/drawing/2015/06/chart">
            <c:ext xmlns:c16="http://schemas.microsoft.com/office/drawing/2014/chart" uri="{C3380CC4-5D6E-409C-BE32-E72D297353CC}">
              <c16:uniqueId val="{00000001-9009-4B7C-8178-0FC1A32687D4}"/>
            </c:ext>
          </c:extLst>
        </c:ser>
        <c:dLbls>
          <c:showLegendKey val="0"/>
          <c:showVal val="0"/>
          <c:showCatName val="0"/>
          <c:showSerName val="0"/>
          <c:showPercent val="0"/>
          <c:showBubbleSize val="0"/>
        </c:dLbls>
        <c:gapWidth val="35"/>
        <c:overlap val="-15"/>
        <c:axId val="119917568"/>
        <c:axId val="119919360"/>
      </c:barChart>
      <c:catAx>
        <c:axId val="119917568"/>
        <c:scaling>
          <c:orientation val="maxMin"/>
        </c:scaling>
        <c:delete val="0"/>
        <c:axPos val="l"/>
        <c:numFmt formatCode="General" sourceLinked="0"/>
        <c:majorTickMark val="out"/>
        <c:minorTickMark val="none"/>
        <c:tickLblPos val="nextTo"/>
        <c:crossAx val="119919360"/>
        <c:crosses val="autoZero"/>
        <c:auto val="1"/>
        <c:lblAlgn val="ctr"/>
        <c:lblOffset val="100"/>
        <c:noMultiLvlLbl val="0"/>
      </c:catAx>
      <c:valAx>
        <c:axId val="119919360"/>
        <c:scaling>
          <c:orientation val="minMax"/>
        </c:scaling>
        <c:delete val="0"/>
        <c:axPos val="t"/>
        <c:majorGridlines>
          <c:spPr>
            <a:ln>
              <a:solidFill>
                <a:schemeClr val="bg1">
                  <a:lumMod val="85000"/>
                </a:schemeClr>
              </a:solidFill>
            </a:ln>
          </c:spPr>
        </c:majorGridlines>
        <c:title>
          <c:tx>
            <c:rich>
              <a:bodyPr/>
              <a:lstStyle/>
              <a:p>
                <a:pPr>
                  <a:defRPr b="0"/>
                </a:pPr>
                <a:r>
                  <a:rPr lang="es-ES" b="0"/>
                  <a:t>portzentajea</a:t>
                </a:r>
              </a:p>
            </c:rich>
          </c:tx>
          <c:layout>
            <c:manualLayout>
              <c:xMode val="edge"/>
              <c:yMode val="edge"/>
              <c:x val="0.60118428590840767"/>
              <c:y val="1.5909204563872101E-2"/>
            </c:manualLayout>
          </c:layout>
          <c:overlay val="0"/>
        </c:title>
        <c:numFmt formatCode="0%" sourceLinked="0"/>
        <c:majorTickMark val="out"/>
        <c:minorTickMark val="none"/>
        <c:tickLblPos val="nextTo"/>
        <c:crossAx val="119917568"/>
        <c:crossesAt val="1"/>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'G11'!$A$38</c:f>
              <c:strCache>
                <c:ptCount val="1"/>
                <c:pt idx="0">
                  <c:v>Diru-bilketa guztira</c:v>
                </c:pt>
              </c:strCache>
            </c:strRef>
          </c:tx>
          <c:spPr>
            <a:ln>
              <a:solidFill>
                <a:schemeClr val="tx2"/>
              </a:solidFill>
            </a:ln>
          </c:spPr>
          <c:marker>
            <c:spPr>
              <a:solidFill>
                <a:schemeClr val="tx2"/>
              </a:solidFill>
              <a:ln>
                <a:solidFill>
                  <a:schemeClr val="tx2"/>
                </a:solidFill>
              </a:ln>
            </c:spPr>
          </c:marker>
          <c:dLbls>
            <c:dLbl>
              <c:idx val="0"/>
              <c:layout>
                <c:manualLayout>
                  <c:x val="-1.2394864984506419E-2"/>
                  <c:y val="-3.649396823259589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487-4436-9DCC-2FA80143CABD}"/>
                </c:ext>
              </c:extLst>
            </c:dLbl>
            <c:dLbl>
              <c:idx val="6"/>
              <c:layout>
                <c:manualLayout>
                  <c:x val="-2.4789729969012839E-2"/>
                  <c:y val="4.170739226582387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487-4436-9DCC-2FA80143CABD}"/>
                </c:ext>
              </c:extLst>
            </c:dLbl>
            <c:dLbl>
              <c:idx val="7"/>
              <c:layout>
                <c:manualLayout>
                  <c:x val="0"/>
                  <c:y val="-2.867383218275395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487-4436-9DCC-2FA80143CAB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'G11'!$B$37:$I$37</c:f>
              <c:numCache>
                <c:formatCode>General</c:formatCode>
                <c:ptCount val="8"/>
                <c:pt idx="0">
                  <c:v>2009</c:v>
                </c:pt>
                <c:pt idx="1">
                  <c:v>2010</c:v>
                </c:pt>
                <c:pt idx="2">
                  <c:v>2011</c:v>
                </c:pt>
                <c:pt idx="3">
                  <c:v>2012</c:v>
                </c:pt>
                <c:pt idx="4">
                  <c:v>2013</c:v>
                </c:pt>
                <c:pt idx="5">
                  <c:v>2014</c:v>
                </c:pt>
                <c:pt idx="6">
                  <c:v>2015</c:v>
                </c:pt>
                <c:pt idx="7">
                  <c:v>2016</c:v>
                </c:pt>
              </c:numCache>
            </c:numRef>
          </c:cat>
          <c:val>
            <c:numRef>
              <c:f>'G11'!$B$38:$I$38</c:f>
              <c:numCache>
                <c:formatCode>#,##0_ ;\-#,##0\ </c:formatCode>
                <c:ptCount val="8"/>
                <c:pt idx="0">
                  <c:v>4068712.8816560996</c:v>
                </c:pt>
                <c:pt idx="1">
                  <c:v>3954897.5947099994</c:v>
                </c:pt>
                <c:pt idx="2">
                  <c:v>4034191.014140001</c:v>
                </c:pt>
                <c:pt idx="3">
                  <c:v>4070844.3805172136</c:v>
                </c:pt>
                <c:pt idx="4">
                  <c:v>4368385.4952831548</c:v>
                </c:pt>
                <c:pt idx="5">
                  <c:v>4255033.6640033815</c:v>
                </c:pt>
                <c:pt idx="6">
                  <c:v>4398741.824022294</c:v>
                </c:pt>
                <c:pt idx="7">
                  <c:v>4563540.837909136</c:v>
                </c:pt>
              </c:numCache>
            </c:numRef>
          </c:val>
          <c:smooth val="0"/>
          <c:extLst xmlns:c16r2="http://schemas.microsoft.com/office/drawing/2015/06/chart">
            <c:ext xmlns:c16="http://schemas.microsoft.com/office/drawing/2014/chart" uri="{C3380CC4-5D6E-409C-BE32-E72D297353CC}">
              <c16:uniqueId val="{00000003-D487-4436-9DCC-2FA80143CABD}"/>
            </c:ext>
          </c:extLst>
        </c:ser>
        <c:ser>
          <c:idx val="2"/>
          <c:order val="1"/>
          <c:tx>
            <c:strRef>
              <c:f>'G11'!$A$39</c:f>
              <c:strCache>
                <c:ptCount val="1"/>
                <c:pt idx="0">
                  <c:v>Itzulketak</c:v>
                </c:pt>
              </c:strCache>
            </c:strRef>
          </c:tx>
          <c:spPr>
            <a:ln>
              <a:solidFill>
                <a:schemeClr val="tx2">
                  <a:lumMod val="40000"/>
                  <a:lumOff val="60000"/>
                </a:schemeClr>
              </a:solidFill>
            </a:ln>
          </c:spPr>
          <c:marker>
            <c:spPr>
              <a:solidFill>
                <a:schemeClr val="tx2">
                  <a:lumMod val="40000"/>
                  <a:lumOff val="60000"/>
                </a:schemeClr>
              </a:solidFill>
              <a:ln>
                <a:solidFill>
                  <a:schemeClr val="tx2">
                    <a:lumMod val="40000"/>
                    <a:lumOff val="60000"/>
                  </a:schemeClr>
                </a:solidFill>
              </a:ln>
            </c:spPr>
          </c:marker>
          <c:dLbls>
            <c:dLbl>
              <c:idx val="0"/>
              <c:layout>
                <c:manualLayout>
                  <c:x val="-1.0624169986719795E-2"/>
                  <c:y val="-3.64939682325957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487-4436-9DCC-2FA80143CABD}"/>
                </c:ext>
              </c:extLst>
            </c:dLbl>
            <c:dLbl>
              <c:idx val="6"/>
              <c:layout>
                <c:manualLayout>
                  <c:x val="-8.8534749889331663E-3"/>
                  <c:y val="3.38872562159818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487-4436-9DCC-2FA80143CABD}"/>
                </c:ext>
              </c:extLst>
            </c:dLbl>
            <c:dLbl>
              <c:idx val="7"/>
              <c:layout>
                <c:manualLayout>
                  <c:x val="-3.5413899955732643E-3"/>
                  <c:y val="-2.08536961329119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487-4436-9DCC-2FA80143CAB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'G11'!$B$37:$I$37</c:f>
              <c:numCache>
                <c:formatCode>General</c:formatCode>
                <c:ptCount val="8"/>
                <c:pt idx="0">
                  <c:v>2009</c:v>
                </c:pt>
                <c:pt idx="1">
                  <c:v>2010</c:v>
                </c:pt>
                <c:pt idx="2">
                  <c:v>2011</c:v>
                </c:pt>
                <c:pt idx="3">
                  <c:v>2012</c:v>
                </c:pt>
                <c:pt idx="4">
                  <c:v>2013</c:v>
                </c:pt>
                <c:pt idx="5">
                  <c:v>2014</c:v>
                </c:pt>
                <c:pt idx="6">
                  <c:v>2015</c:v>
                </c:pt>
                <c:pt idx="7">
                  <c:v>2016</c:v>
                </c:pt>
              </c:numCache>
            </c:numRef>
          </c:cat>
          <c:val>
            <c:numRef>
              <c:f>'G11'!$B$39:$I$39</c:f>
              <c:numCache>
                <c:formatCode>#,##0_ ;\-#,##0\ </c:formatCode>
                <c:ptCount val="8"/>
                <c:pt idx="0">
                  <c:v>1032557.03625</c:v>
                </c:pt>
                <c:pt idx="1">
                  <c:v>1085991.9175</c:v>
                </c:pt>
                <c:pt idx="2">
                  <c:v>891687.28760599997</c:v>
                </c:pt>
                <c:pt idx="3">
                  <c:v>1092254.5549000001</c:v>
                </c:pt>
                <c:pt idx="4">
                  <c:v>1461255.496945</c:v>
                </c:pt>
                <c:pt idx="5">
                  <c:v>1247467.96845</c:v>
                </c:pt>
                <c:pt idx="6">
                  <c:v>1200312.0317500001</c:v>
                </c:pt>
                <c:pt idx="7">
                  <c:v>1313808.9812799999</c:v>
                </c:pt>
              </c:numCache>
            </c:numRef>
          </c:val>
          <c:smooth val="0"/>
          <c:extLst xmlns:c16r2="http://schemas.microsoft.com/office/drawing/2015/06/chart">
            <c:ext xmlns:c16="http://schemas.microsoft.com/office/drawing/2014/chart" uri="{C3380CC4-5D6E-409C-BE32-E72D297353CC}">
              <c16:uniqueId val="{00000007-D487-4436-9DCC-2FA80143CABD}"/>
            </c:ext>
          </c:extLst>
        </c:ser>
        <c:ser>
          <c:idx val="3"/>
          <c:order val="2"/>
          <c:tx>
            <c:strRef>
              <c:f>'G11'!$A$40</c:f>
              <c:strCache>
                <c:ptCount val="1"/>
                <c:pt idx="0">
                  <c:v>Diru-bilketa likidoa</c:v>
                </c:pt>
              </c:strCache>
            </c:strRef>
          </c:tx>
          <c:spPr>
            <a:ln>
              <a:solidFill>
                <a:schemeClr val="accent1"/>
              </a:solidFill>
            </a:ln>
          </c:spPr>
          <c:marker>
            <c:symbol val="circle"/>
            <c:size val="7"/>
            <c:spPr>
              <a:solidFill>
                <a:schemeClr val="accent1"/>
              </a:solidFill>
              <a:ln>
                <a:solidFill>
                  <a:schemeClr val="accent1"/>
                </a:solidFill>
              </a:ln>
            </c:spPr>
          </c:marker>
          <c:dLbls>
            <c:dLbl>
              <c:idx val="0"/>
              <c:layout>
                <c:manualLayout>
                  <c:x val="-1.0624169986719795E-2"/>
                  <c:y val="-3.91006802492098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487-4436-9DCC-2FA80143CABD}"/>
                </c:ext>
              </c:extLst>
            </c:dLbl>
            <c:dLbl>
              <c:idx val="6"/>
              <c:layout>
                <c:manualLayout>
                  <c:x val="-2.4789729969012839E-2"/>
                  <c:y val="3.910068024920992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487-4436-9DCC-2FA80143CABD}"/>
                </c:ext>
              </c:extLst>
            </c:dLbl>
            <c:dLbl>
              <c:idx val="7"/>
              <c:layout>
                <c:manualLayout>
                  <c:x val="0"/>
                  <c:y val="-3.128054419936790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487-4436-9DCC-2FA80143CAB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'G11'!$B$37:$I$37</c:f>
              <c:numCache>
                <c:formatCode>General</c:formatCode>
                <c:ptCount val="8"/>
                <c:pt idx="0">
                  <c:v>2009</c:v>
                </c:pt>
                <c:pt idx="1">
                  <c:v>2010</c:v>
                </c:pt>
                <c:pt idx="2">
                  <c:v>2011</c:v>
                </c:pt>
                <c:pt idx="3">
                  <c:v>2012</c:v>
                </c:pt>
                <c:pt idx="4">
                  <c:v>2013</c:v>
                </c:pt>
                <c:pt idx="5">
                  <c:v>2014</c:v>
                </c:pt>
                <c:pt idx="6">
                  <c:v>2015</c:v>
                </c:pt>
                <c:pt idx="7">
                  <c:v>2016</c:v>
                </c:pt>
              </c:numCache>
            </c:numRef>
          </c:cat>
          <c:val>
            <c:numRef>
              <c:f>'G11'!$B$40:$I$40</c:f>
              <c:numCache>
                <c:formatCode>#,##0_ ;\-#,##0\ </c:formatCode>
                <c:ptCount val="8"/>
                <c:pt idx="0">
                  <c:v>3036155.8454060997</c:v>
                </c:pt>
                <c:pt idx="1">
                  <c:v>2868905.6772099994</c:v>
                </c:pt>
                <c:pt idx="2">
                  <c:v>3142503.7265340011</c:v>
                </c:pt>
                <c:pt idx="3">
                  <c:v>2978589.8256172137</c:v>
                </c:pt>
                <c:pt idx="4">
                  <c:v>2907129.9983381545</c:v>
                </c:pt>
                <c:pt idx="5">
                  <c:v>3007565.6955533815</c:v>
                </c:pt>
                <c:pt idx="6">
                  <c:v>3198429.7922722939</c:v>
                </c:pt>
                <c:pt idx="7">
                  <c:v>3249731.856629136</c:v>
                </c:pt>
              </c:numCache>
            </c:numRef>
          </c:val>
          <c:smooth val="0"/>
          <c:extLst xmlns:c16r2="http://schemas.microsoft.com/office/drawing/2015/06/chart">
            <c:ext xmlns:c16="http://schemas.microsoft.com/office/drawing/2014/chart" uri="{C3380CC4-5D6E-409C-BE32-E72D297353CC}">
              <c16:uniqueId val="{0000000B-D487-4436-9DCC-2FA80143CABD}"/>
            </c:ext>
          </c:extLst>
        </c:ser>
        <c:dLbls>
          <c:showLegendKey val="0"/>
          <c:showVal val="0"/>
          <c:showCatName val="0"/>
          <c:showSerName val="0"/>
          <c:showPercent val="0"/>
          <c:showBubbleSize val="0"/>
        </c:dLbls>
        <c:marker val="1"/>
        <c:smooth val="0"/>
        <c:axId val="120140928"/>
        <c:axId val="120142464"/>
      </c:lineChart>
      <c:catAx>
        <c:axId val="120140928"/>
        <c:scaling>
          <c:orientation val="minMax"/>
        </c:scaling>
        <c:delete val="0"/>
        <c:axPos val="b"/>
        <c:numFmt formatCode="General" sourceLinked="1"/>
        <c:majorTickMark val="out"/>
        <c:minorTickMark val="none"/>
        <c:tickLblPos val="nextTo"/>
        <c:crossAx val="120142464"/>
        <c:crosses val="autoZero"/>
        <c:auto val="1"/>
        <c:lblAlgn val="ctr"/>
        <c:lblOffset val="100"/>
        <c:noMultiLvlLbl val="0"/>
      </c:catAx>
      <c:valAx>
        <c:axId val="120142464"/>
        <c:scaling>
          <c:orientation val="minMax"/>
        </c:scaling>
        <c:delete val="0"/>
        <c:axPos val="l"/>
        <c:majorGridlines>
          <c:spPr>
            <a:ln>
              <a:solidFill>
                <a:schemeClr val="bg1">
                  <a:lumMod val="85000"/>
                </a:schemeClr>
              </a:solidFill>
            </a:ln>
          </c:spPr>
        </c:majorGridlines>
        <c:title>
          <c:tx>
            <c:rich>
              <a:bodyPr rot="-5400000" vert="horz"/>
              <a:lstStyle/>
              <a:p>
                <a:pPr>
                  <a:defRPr/>
                </a:pPr>
                <a:r>
                  <a:rPr lang="es-ES"/>
                  <a:t>mila €</a:t>
                </a:r>
              </a:p>
            </c:rich>
          </c:tx>
          <c:layout>
            <c:manualLayout>
              <c:xMode val="edge"/>
              <c:yMode val="edge"/>
              <c:x val="1.2394864984506419E-2"/>
              <c:y val="0.40508037909392353"/>
            </c:manualLayout>
          </c:layout>
          <c:overlay val="0"/>
        </c:title>
        <c:numFmt formatCode="#,##0" sourceLinked="0"/>
        <c:majorTickMark val="out"/>
        <c:minorTickMark val="none"/>
        <c:tickLblPos val="nextTo"/>
        <c:crossAx val="120140928"/>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overlay val="0"/>
    </c:title>
    <c:autoTitleDeleted val="0"/>
    <c:plotArea>
      <c:layout>
        <c:manualLayout>
          <c:layoutTarget val="inner"/>
          <c:xMode val="edge"/>
          <c:yMode val="edge"/>
          <c:x val="0.21137795380027377"/>
          <c:y val="0.16160479940007499"/>
          <c:w val="0.58128148726318063"/>
          <c:h val="0.64130498601331565"/>
        </c:manualLayout>
      </c:layout>
      <c:pieChart>
        <c:varyColors val="1"/>
        <c:ser>
          <c:idx val="0"/>
          <c:order val="0"/>
          <c:tx>
            <c:strRef>
              <c:f>'G16'!$C$22</c:f>
              <c:strCache>
                <c:ptCount val="1"/>
                <c:pt idx="0">
                  <c:v>2016</c:v>
                </c:pt>
              </c:strCache>
            </c:strRef>
          </c:tx>
          <c:explosion val="25"/>
          <c:dPt>
            <c:idx val="1"/>
            <c:bubble3D val="0"/>
            <c:explosion val="0"/>
            <c:extLst xmlns:c16r2="http://schemas.microsoft.com/office/drawing/2015/06/chart">
              <c:ext xmlns:c16="http://schemas.microsoft.com/office/drawing/2014/chart" uri="{C3380CC4-5D6E-409C-BE32-E72D297353CC}">
                <c16:uniqueId val="{00000001-8190-4396-8185-F3E5ED3AF0C2}"/>
              </c:ext>
            </c:extLst>
          </c:dPt>
          <c:dLbls>
            <c:dLbl>
              <c:idx val="0"/>
              <c:numFmt formatCode="%\ 0.0" sourceLinked="0"/>
              <c:spPr>
                <a:noFill/>
                <a:ln>
                  <a:noFill/>
                </a:ln>
                <a:effectLst/>
              </c:spPr>
              <c:txPr>
                <a:bodyPr wrap="square" lIns="38100" tIns="19050" rIns="38100" bIns="19050" anchor="ctr">
                  <a:spAutoFit/>
                </a:bodyPr>
                <a:lstStyle/>
                <a:p>
                  <a:pPr>
                    <a:defRPr/>
                  </a:pPr>
                  <a:endParaRPr lang="es-ES"/>
                </a:p>
              </c:txPr>
              <c:dLblPos val="outEnd"/>
              <c:showLegendKey val="0"/>
              <c:showVal val="0"/>
              <c:showCatName val="0"/>
              <c:showSerName val="0"/>
              <c:showPercent val="1"/>
              <c:showBubbleSize val="0"/>
            </c:dLbl>
            <c:dLbl>
              <c:idx val="1"/>
              <c:numFmt formatCode="%\ 0.0" sourceLinked="0"/>
              <c:spPr>
                <a:noFill/>
                <a:ln>
                  <a:noFill/>
                </a:ln>
                <a:effectLst/>
              </c:spPr>
              <c:txPr>
                <a:bodyPr wrap="square" lIns="38100" tIns="19050" rIns="38100" bIns="19050" anchor="ctr">
                  <a:spAutoFit/>
                </a:bodyPr>
                <a:lstStyle/>
                <a:p>
                  <a:pPr>
                    <a:defRPr/>
                  </a:pPr>
                  <a:endParaRPr lang="es-ES"/>
                </a:p>
              </c:txPr>
              <c:dLblPos val="outEnd"/>
              <c:showLegendKey val="0"/>
              <c:showVal val="0"/>
              <c:showCatName val="0"/>
              <c:showSerName val="0"/>
              <c:showPercent val="1"/>
              <c:showBubbleSize val="0"/>
            </c:dLbl>
            <c:numFmt formatCode="0.0%" sourceLinked="0"/>
            <c:spPr>
              <a:noFill/>
              <a:ln>
                <a:noFill/>
              </a:ln>
              <a:effectLst/>
            </c:spPr>
            <c:dLblPos val="outEnd"/>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'G16'!$A$24:$A$25</c:f>
              <c:strCache>
                <c:ptCount val="2"/>
                <c:pt idx="0">
                  <c:v>Kudeaketa zuzenaren bidezko bilketa</c:v>
                </c:pt>
                <c:pt idx="1">
                  <c:v>Doikuntza fiskalak</c:v>
                </c:pt>
              </c:strCache>
            </c:strRef>
          </c:cat>
          <c:val>
            <c:numRef>
              <c:f>'G16'!$C$24:$C$25</c:f>
              <c:numCache>
                <c:formatCode>_(* #,##0.00_);_(* \(#,##0.00\);_(* "-"??_);_(@_)</c:formatCode>
                <c:ptCount val="2"/>
                <c:pt idx="0">
                  <c:v>2449196.2554931361</c:v>
                </c:pt>
                <c:pt idx="1">
                  <c:v>800535.6011359999</c:v>
                </c:pt>
              </c:numCache>
            </c:numRef>
          </c:val>
          <c:extLst xmlns:c16r2="http://schemas.microsoft.com/office/drawing/2015/06/chart">
            <c:ext xmlns:c16="http://schemas.microsoft.com/office/drawing/2014/chart" uri="{C3380CC4-5D6E-409C-BE32-E72D297353CC}">
              <c16:uniqueId val="{00000002-8190-4396-8185-F3E5ED3AF0C2}"/>
            </c:ext>
          </c:extLst>
        </c:ser>
        <c:dLbls>
          <c:showLegendKey val="0"/>
          <c:showVal val="0"/>
          <c:showCatName val="0"/>
          <c:showSerName val="0"/>
          <c:showPercent val="0"/>
          <c:showBubbleSize val="0"/>
          <c:showLeaderLines val="1"/>
        </c:dLbls>
        <c:firstSliceAng val="0"/>
      </c:pieChart>
    </c:plotArea>
    <c:legend>
      <c:legendPos val="b"/>
      <c:layout/>
      <c:overlay val="0"/>
    </c:legend>
    <c:plotVisOnly val="1"/>
    <c:dispBlanksAs val="zero"/>
    <c:showDLblsOverMax val="0"/>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overlay val="0"/>
    </c:title>
    <c:autoTitleDeleted val="0"/>
    <c:plotArea>
      <c:layout>
        <c:manualLayout>
          <c:layoutTarget val="inner"/>
          <c:xMode val="edge"/>
          <c:yMode val="edge"/>
          <c:x val="0.20935985770072174"/>
          <c:y val="0.24728285477632111"/>
          <c:w val="0.58128148726318063"/>
          <c:h val="0.64130498601331565"/>
        </c:manualLayout>
      </c:layout>
      <c:pieChart>
        <c:varyColors val="1"/>
        <c:ser>
          <c:idx val="0"/>
          <c:order val="0"/>
          <c:tx>
            <c:strRef>
              <c:f>'G16'!$B$22</c:f>
              <c:strCache>
                <c:ptCount val="1"/>
                <c:pt idx="0">
                  <c:v>2015</c:v>
                </c:pt>
              </c:strCache>
            </c:strRef>
          </c:tx>
          <c:explosion val="25"/>
          <c:dPt>
            <c:idx val="1"/>
            <c:bubble3D val="0"/>
            <c:explosion val="0"/>
            <c:extLst xmlns:c16r2="http://schemas.microsoft.com/office/drawing/2015/06/chart">
              <c:ext xmlns:c16="http://schemas.microsoft.com/office/drawing/2014/chart" uri="{C3380CC4-5D6E-409C-BE32-E72D297353CC}">
                <c16:uniqueId val="{00000001-E1D5-4599-9DE4-3818D11930F0}"/>
              </c:ext>
            </c:extLst>
          </c:dPt>
          <c:dLbls>
            <c:dLbl>
              <c:idx val="0"/>
              <c:numFmt formatCode="%\ 0.0" sourceLinked="0"/>
              <c:spPr>
                <a:noFill/>
                <a:ln>
                  <a:noFill/>
                </a:ln>
                <a:effectLst/>
              </c:spPr>
              <c:txPr>
                <a:bodyPr wrap="square" lIns="38100" tIns="19050" rIns="38100" bIns="19050" anchor="ctr">
                  <a:spAutoFit/>
                </a:bodyPr>
                <a:lstStyle/>
                <a:p>
                  <a:pPr>
                    <a:defRPr/>
                  </a:pPr>
                  <a:endParaRPr lang="es-ES"/>
                </a:p>
              </c:txPr>
              <c:dLblPos val="outEnd"/>
              <c:showLegendKey val="0"/>
              <c:showVal val="0"/>
              <c:showCatName val="0"/>
              <c:showSerName val="0"/>
              <c:showPercent val="1"/>
              <c:showBubbleSize val="0"/>
            </c:dLbl>
            <c:dLbl>
              <c:idx val="1"/>
              <c:numFmt formatCode="%\ 0.0" sourceLinked="0"/>
              <c:spPr>
                <a:noFill/>
                <a:ln>
                  <a:noFill/>
                </a:ln>
                <a:effectLst/>
              </c:spPr>
              <c:txPr>
                <a:bodyPr wrap="square" lIns="38100" tIns="19050" rIns="38100" bIns="19050" anchor="ctr">
                  <a:spAutoFit/>
                </a:bodyPr>
                <a:lstStyle/>
                <a:p>
                  <a:pPr>
                    <a:defRPr/>
                  </a:pPr>
                  <a:endParaRPr lang="es-ES"/>
                </a:p>
              </c:txPr>
              <c:dLblPos val="outEnd"/>
              <c:showLegendKey val="0"/>
              <c:showVal val="0"/>
              <c:showCatName val="0"/>
              <c:showSerName val="0"/>
              <c:showPercent val="1"/>
              <c:showBubbleSize val="0"/>
            </c:dLbl>
            <c:numFmt formatCode="0.0%" sourceLinked="0"/>
            <c:spPr>
              <a:noFill/>
              <a:ln>
                <a:noFill/>
              </a:ln>
              <a:effectLst/>
            </c:spPr>
            <c:dLblPos val="outEnd"/>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'G16'!$A$24:$A$25</c:f>
              <c:strCache>
                <c:ptCount val="2"/>
                <c:pt idx="0">
                  <c:v>Kudeaketa zuzenaren bidezko bilketa</c:v>
                </c:pt>
                <c:pt idx="1">
                  <c:v>Doikuntza fiskalak</c:v>
                </c:pt>
              </c:strCache>
            </c:strRef>
          </c:cat>
          <c:val>
            <c:numRef>
              <c:f>'G16'!$B$24:$B$25</c:f>
              <c:numCache>
                <c:formatCode>_(* #,##0.00_);_(* \(#,##0.00\);_(* "-"??_);_(@_)</c:formatCode>
                <c:ptCount val="2"/>
                <c:pt idx="0">
                  <c:v>2453965.5023382939</c:v>
                </c:pt>
                <c:pt idx="1">
                  <c:v>744464.289934</c:v>
                </c:pt>
              </c:numCache>
            </c:numRef>
          </c:val>
          <c:extLst xmlns:c16r2="http://schemas.microsoft.com/office/drawing/2015/06/chart">
            <c:ext xmlns:c16="http://schemas.microsoft.com/office/drawing/2014/chart" uri="{C3380CC4-5D6E-409C-BE32-E72D297353CC}">
              <c16:uniqueId val="{00000002-E1D5-4599-9DE4-3818D11930F0}"/>
            </c:ext>
          </c:extLst>
        </c:ser>
        <c:dLbls>
          <c:showLegendKey val="0"/>
          <c:showVal val="0"/>
          <c:showCatName val="0"/>
          <c:showSerName val="0"/>
          <c:showPercent val="0"/>
          <c:showBubbleSize val="0"/>
          <c:showLeaderLines val="1"/>
        </c:dLbls>
        <c:firstSliceAng val="0"/>
      </c:pieChart>
    </c:plotArea>
    <c:plotVisOnly val="1"/>
    <c:dispBlanksAs val="zero"/>
    <c:showDLblsOverMax val="0"/>
  </c:chart>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ES" sz="1000" b="1"/>
              <a:t>2016.urtea</a:t>
            </a:r>
          </a:p>
        </c:rich>
      </c:tx>
      <c:layout>
        <c:manualLayout>
          <c:xMode val="edge"/>
          <c:yMode val="edge"/>
          <c:x val="3.9202196789519625E-2"/>
          <c:y val="4.2071197411003271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1.6200943129851458E-2"/>
          <c:y val="0.12305685575989507"/>
          <c:w val="0.98217902211944363"/>
          <c:h val="0.44538490941059572"/>
        </c:manualLayout>
      </c:layout>
      <c:pie3DChart>
        <c:varyColors val="1"/>
        <c:ser>
          <c:idx val="0"/>
          <c:order val="0"/>
          <c:dLbls>
            <c:dLbl>
              <c:idx val="5"/>
              <c:layout>
                <c:manualLayout>
                  <c:x val="-6.4803555929295823E-3"/>
                  <c:y val="0"/>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125-40B0-8BA6-6DF4B1F17D72}"/>
                </c:ext>
              </c:extLst>
            </c:dLbl>
            <c:dLbl>
              <c:idx val="6"/>
              <c:layout>
                <c:manualLayout>
                  <c:x val="-4.8602666946971889E-3"/>
                  <c:y val="-3.236245954692557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125-40B0-8BA6-6DF4B1F17D72}"/>
                </c:ext>
              </c:extLst>
            </c:dLbl>
            <c:dLbl>
              <c:idx val="7"/>
              <c:layout>
                <c:manualLayout>
                  <c:x val="2.9161600168183088E-2"/>
                  <c:y val="-4.8543689320388383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125-40B0-8BA6-6DF4B1F17D72}"/>
                </c:ext>
              </c:extLst>
            </c:dLbl>
            <c:dLbl>
              <c:idx val="8"/>
              <c:layout>
                <c:manualLayout>
                  <c:x val="3.7262044659345142E-2"/>
                  <c:y val="-1.2944983818770227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125-40B0-8BA6-6DF4B1F17D72}"/>
                </c:ext>
              </c:extLst>
            </c:dLbl>
            <c:spPr>
              <a:noFill/>
              <a:ln>
                <a:noFill/>
              </a:ln>
              <a:effectLst/>
            </c:sp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'G20'!$A$39:$A$47</c:f>
              <c:strCache>
                <c:ptCount val="9"/>
                <c:pt idx="0">
                  <c:v>Ziurtagiriak/ez-betetzeak/errekerimenduak ematea</c:v>
                </c:pt>
                <c:pt idx="1">
                  <c:v>Oinordetzen, Ondare Eskualdaketen eta Egintza Juridiko Dokumentatuen gaineko Zergen autolikidazioak biltzea eta horiei buruzko informazioa ematea</c:v>
                </c:pt>
                <c:pt idx="2">
                  <c:v>Diru-bilketa arrunta eta exekutiboa</c:v>
                </c:pt>
                <c:pt idx="3">
                  <c:v>PFEZari buruzko kontsulta orokorrak (proposamenak, PINak, itzulketak, likidazioak)</c:v>
                </c:pt>
                <c:pt idx="4">
                  <c:v>Datu-baseak (IFZ, altak, bajak, aldaketak)</c:v>
                </c:pt>
                <c:pt idx="5">
                  <c:v>Zergei, epeei eta abarri buruzko informazioa</c:v>
                </c:pt>
                <c:pt idx="6">
                  <c:v>Sinadura digitalarekin loturiko gaiak</c:v>
                </c:pt>
                <c:pt idx="7">
                  <c:v>Matrikulazio-zergaren autolikidazioak</c:v>
                </c:pt>
                <c:pt idx="8">
                  <c:v>Beste kontzeptu batzuk</c:v>
                </c:pt>
              </c:strCache>
            </c:strRef>
          </c:cat>
          <c:val>
            <c:numRef>
              <c:f>'G20'!$B$39:$B$47</c:f>
              <c:numCache>
                <c:formatCode>%\ 0.00</c:formatCode>
                <c:ptCount val="9"/>
                <c:pt idx="0">
                  <c:v>0.36080000000000001</c:v>
                </c:pt>
                <c:pt idx="1">
                  <c:v>0.24129999999999999</c:v>
                </c:pt>
                <c:pt idx="2">
                  <c:v>9.6799999999999997E-2</c:v>
                </c:pt>
                <c:pt idx="3">
                  <c:v>0.08</c:v>
                </c:pt>
                <c:pt idx="4">
                  <c:v>5.2400000000000002E-2</c:v>
                </c:pt>
                <c:pt idx="5">
                  <c:v>2.87E-2</c:v>
                </c:pt>
                <c:pt idx="6">
                  <c:v>2.0500000000000001E-2</c:v>
                </c:pt>
                <c:pt idx="7">
                  <c:v>9.2999999999999992E-3</c:v>
                </c:pt>
                <c:pt idx="8">
                  <c:v>0.11020000000000001</c:v>
                </c:pt>
              </c:numCache>
            </c:numRef>
          </c:val>
          <c:extLst xmlns:c16r2="http://schemas.microsoft.com/office/drawing/2015/06/chart">
            <c:ext xmlns:c16="http://schemas.microsoft.com/office/drawing/2014/chart" uri="{C3380CC4-5D6E-409C-BE32-E72D297353CC}">
              <c16:uniqueId val="{00000004-3125-40B0-8BA6-6DF4B1F17D72}"/>
            </c:ext>
          </c:extLst>
        </c:ser>
        <c:dLbls>
          <c:showLegendKey val="0"/>
          <c:showVal val="0"/>
          <c:showCatName val="0"/>
          <c:showSerName val="0"/>
          <c:showPercent val="0"/>
          <c:showBubbleSize val="0"/>
          <c:showLeaderLines val="1"/>
        </c:dLbls>
      </c:pie3DChart>
    </c:plotArea>
    <c:legend>
      <c:legendPos val="b"/>
      <c:layout>
        <c:manualLayout>
          <c:xMode val="edge"/>
          <c:yMode val="edge"/>
          <c:x val="8.6455320108647839E-3"/>
          <c:y val="0.69487485588510467"/>
          <c:w val="0.99135446798913518"/>
          <c:h val="0.30512514411489522"/>
        </c:manualLayout>
      </c:layout>
      <c:overlay val="0"/>
      <c:txPr>
        <a:bodyPr/>
        <a:lstStyle/>
        <a:p>
          <a:pPr>
            <a:defRPr sz="900"/>
          </a:pPr>
          <a:endParaRPr lang="es-ES"/>
        </a:p>
      </c:txPr>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9780784444209"/>
          <c:y val="3.816570098549002E-2"/>
          <c:w val="0.82675351683835685"/>
          <c:h val="0.77544174783778064"/>
        </c:manualLayout>
      </c:layout>
      <c:lineChart>
        <c:grouping val="standard"/>
        <c:varyColors val="0"/>
        <c:ser>
          <c:idx val="1"/>
          <c:order val="0"/>
          <c:tx>
            <c:strRef>
              <c:f>'G21'!$B$31</c:f>
              <c:strCache>
                <c:ptCount val="1"/>
                <c:pt idx="0">
                  <c:v>Artatutako pertsonak</c:v>
                </c:pt>
              </c:strCache>
            </c:strRef>
          </c:tx>
          <c:spPr>
            <a:ln>
              <a:solidFill>
                <a:srgbClr val="C00000"/>
              </a:solidFill>
            </a:ln>
          </c:spPr>
          <c:marker>
            <c:symbol val="none"/>
          </c:marker>
          <c:dLbls>
            <c:dLbl>
              <c:idx val="1"/>
              <c:layout>
                <c:manualLayout>
                  <c:x val="-1.8779342723004692E-2"/>
                  <c:y val="-5.4507337526205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2AE-46CA-AC34-0AEA2CE00D49}"/>
                </c:ext>
              </c:extLst>
            </c:dLbl>
            <c:dLbl>
              <c:idx val="2"/>
              <c:layout>
                <c:manualLayout>
                  <c:x val="-2.3474178403755853E-2"/>
                  <c:y val="-2.51572327044024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2AE-46CA-AC34-0AEA2CE00D49}"/>
                </c:ext>
              </c:extLst>
            </c:dLbl>
            <c:dLbl>
              <c:idx val="4"/>
              <c:layout>
                <c:manualLayout>
                  <c:x val="-2.3474178403755895E-2"/>
                  <c:y val="-4.192872117400416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2AE-46CA-AC34-0AEA2CE00D49}"/>
                </c:ext>
              </c:extLst>
            </c:dLbl>
            <c:dLbl>
              <c:idx val="5"/>
              <c:layout>
                <c:manualLayout>
                  <c:x val="-9.3896713615023528E-3"/>
                  <c:y val="-2.515723270440253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2AE-46CA-AC34-0AEA2CE00D49}"/>
                </c:ext>
              </c:extLst>
            </c:dLbl>
            <c:dLbl>
              <c:idx val="6"/>
              <c:layout>
                <c:manualLayout>
                  <c:x val="-2.3474178403755895E-3"/>
                  <c:y val="-3.773584905660382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2AE-46CA-AC34-0AEA2CE00D49}"/>
                </c:ext>
              </c:extLst>
            </c:dLbl>
            <c:dLbl>
              <c:idx val="7"/>
              <c:layout>
                <c:manualLayout>
                  <c:x val="0"/>
                  <c:y val="5.03144654088050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2AE-46CA-AC34-0AEA2CE00D49}"/>
                </c:ext>
              </c:extLst>
            </c:dLbl>
            <c:spPr>
              <a:noFill/>
              <a:ln>
                <a:noFill/>
              </a:ln>
              <a:effectLst/>
            </c:spPr>
            <c:txPr>
              <a:bodyPr/>
              <a:lstStyle/>
              <a:p>
                <a:pPr>
                  <a:defRPr sz="10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'G21'!$A$32:$A$39</c:f>
              <c:numCache>
                <c:formatCode>General</c:formatCode>
                <c:ptCount val="8"/>
                <c:pt idx="0">
                  <c:v>2009</c:v>
                </c:pt>
                <c:pt idx="1">
                  <c:v>2010</c:v>
                </c:pt>
                <c:pt idx="2">
                  <c:v>2011</c:v>
                </c:pt>
                <c:pt idx="3">
                  <c:v>2012</c:v>
                </c:pt>
                <c:pt idx="4">
                  <c:v>2013</c:v>
                </c:pt>
                <c:pt idx="5">
                  <c:v>2014</c:v>
                </c:pt>
                <c:pt idx="6">
                  <c:v>2015</c:v>
                </c:pt>
                <c:pt idx="7">
                  <c:v>2016</c:v>
                </c:pt>
              </c:numCache>
            </c:numRef>
          </c:cat>
          <c:val>
            <c:numRef>
              <c:f>'G21'!$B$32:$B$39</c:f>
              <c:numCache>
                <c:formatCode>_-* #,##0\ _P_t_s_-;\-* #,##0\ _P_t_s_-;_-* "-"??\ _P_t_s_-;_-@_-</c:formatCode>
                <c:ptCount val="8"/>
                <c:pt idx="0">
                  <c:v>86679</c:v>
                </c:pt>
                <c:pt idx="1">
                  <c:v>76275</c:v>
                </c:pt>
                <c:pt idx="2">
                  <c:v>75838</c:v>
                </c:pt>
                <c:pt idx="3">
                  <c:v>70229</c:v>
                </c:pt>
                <c:pt idx="4">
                  <c:v>76655</c:v>
                </c:pt>
                <c:pt idx="5">
                  <c:v>75449</c:v>
                </c:pt>
                <c:pt idx="6">
                  <c:v>71759</c:v>
                </c:pt>
                <c:pt idx="7">
                  <c:v>70153</c:v>
                </c:pt>
              </c:numCache>
            </c:numRef>
          </c:val>
          <c:smooth val="0"/>
          <c:extLst xmlns:c16r2="http://schemas.microsoft.com/office/drawing/2015/06/chart">
            <c:ext xmlns:c16="http://schemas.microsoft.com/office/drawing/2014/chart" uri="{C3380CC4-5D6E-409C-BE32-E72D297353CC}">
              <c16:uniqueId val="{00000006-32AE-46CA-AC34-0AEA2CE00D49}"/>
            </c:ext>
          </c:extLst>
        </c:ser>
        <c:dLbls>
          <c:showLegendKey val="0"/>
          <c:showVal val="0"/>
          <c:showCatName val="0"/>
          <c:showSerName val="0"/>
          <c:showPercent val="0"/>
          <c:showBubbleSize val="0"/>
        </c:dLbls>
        <c:marker val="1"/>
        <c:smooth val="0"/>
        <c:axId val="122849536"/>
        <c:axId val="122859520"/>
      </c:lineChart>
      <c:catAx>
        <c:axId val="122849536"/>
        <c:scaling>
          <c:orientation val="minMax"/>
        </c:scaling>
        <c:delete val="0"/>
        <c:axPos val="b"/>
        <c:numFmt formatCode="General" sourceLinked="1"/>
        <c:majorTickMark val="out"/>
        <c:minorTickMark val="none"/>
        <c:tickLblPos val="nextTo"/>
        <c:crossAx val="122859520"/>
        <c:crosses val="autoZero"/>
        <c:auto val="1"/>
        <c:lblAlgn val="ctr"/>
        <c:lblOffset val="100"/>
        <c:noMultiLvlLbl val="0"/>
      </c:catAx>
      <c:valAx>
        <c:axId val="122859520"/>
        <c:scaling>
          <c:orientation val="minMax"/>
          <c:max val="90000"/>
          <c:min val="50000"/>
        </c:scaling>
        <c:delete val="0"/>
        <c:axPos val="l"/>
        <c:majorGridlines>
          <c:spPr>
            <a:ln>
              <a:solidFill>
                <a:schemeClr val="bg1">
                  <a:lumMod val="85000"/>
                </a:schemeClr>
              </a:solidFill>
            </a:ln>
          </c:spPr>
        </c:majorGridlines>
        <c:numFmt formatCode="_-* #,##0\ _P_t_s_-;\-* #,##0\ _P_t_s_-;_-* &quot;-&quot;??\ _P_t_s_-;_-@_-" sourceLinked="1"/>
        <c:majorTickMark val="out"/>
        <c:minorTickMark val="none"/>
        <c:tickLblPos val="nextTo"/>
        <c:crossAx val="122849536"/>
        <c:crosses val="autoZero"/>
        <c:crossBetween val="between"/>
        <c:majorUnit val="10000"/>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http://intranet.gesconhtn.admon-cfnavarra.es/_layouts/images/blank.gif" TargetMode="External"/><Relationship Id="rId1" Type="http://schemas.openxmlformats.org/officeDocument/2006/relationships/image" Target="../media/image1.gif"/><Relationship Id="rId4" Type="http://schemas.openxmlformats.org/officeDocument/2006/relationships/image" Target="http://intranet.gesconhtn.admon-cfnavarra.es/_layouts/images/menudark.gif"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409571</xdr:colOff>
      <xdr:row>11</xdr:row>
      <xdr:rowOff>219641</xdr:rowOff>
    </xdr:from>
    <xdr:to>
      <xdr:col>7</xdr:col>
      <xdr:colOff>333374</xdr:colOff>
      <xdr:row>35</xdr:row>
      <xdr:rowOff>133919</xdr:rowOff>
    </xdr:to>
    <xdr:graphicFrame macro="">
      <xdr:nvGraphicFramePr>
        <xdr:cNvPr id="3" name="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295270</xdr:colOff>
      <xdr:row>2</xdr:row>
      <xdr:rowOff>85724</xdr:rowOff>
    </xdr:from>
    <xdr:to>
      <xdr:col>8</xdr:col>
      <xdr:colOff>164780</xdr:colOff>
      <xdr:row>25</xdr:row>
      <xdr:rowOff>49529</xdr:rowOff>
    </xdr:to>
    <xdr:graphicFrame macro="">
      <xdr:nvGraphicFramePr>
        <xdr:cNvPr id="3" name="2 Gráfico">
          <a:extLst>
            <a:ext uri="{FF2B5EF4-FFF2-40B4-BE49-F238E27FC236}">
              <a16:creationId xmlns:a16="http://schemas.microsoft.com/office/drawing/2014/main" xmlns="" id="{00000000-0008-0000-17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161923</xdr:colOff>
      <xdr:row>2</xdr:row>
      <xdr:rowOff>38098</xdr:rowOff>
    </xdr:from>
    <xdr:to>
      <xdr:col>8</xdr:col>
      <xdr:colOff>31429</xdr:colOff>
      <xdr:row>25</xdr:row>
      <xdr:rowOff>90961</xdr:rowOff>
    </xdr:to>
    <xdr:graphicFrame macro="">
      <xdr:nvGraphicFramePr>
        <xdr:cNvPr id="3" name="2 Gráfico">
          <a:extLst>
            <a:ext uri="{FF2B5EF4-FFF2-40B4-BE49-F238E27FC236}">
              <a16:creationId xmlns:a16="http://schemas.microsoft.com/office/drawing/2014/main" xmlns="" id="{00000000-0008-0000-18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209545</xdr:colOff>
      <xdr:row>2</xdr:row>
      <xdr:rowOff>38099</xdr:rowOff>
    </xdr:from>
    <xdr:to>
      <xdr:col>10</xdr:col>
      <xdr:colOff>306701</xdr:colOff>
      <xdr:row>28</xdr:row>
      <xdr:rowOff>115727</xdr:rowOff>
    </xdr:to>
    <xdr:graphicFrame macro="">
      <xdr:nvGraphicFramePr>
        <xdr:cNvPr id="3" name="2 Gráfico">
          <a:extLst>
            <a:ext uri="{FF2B5EF4-FFF2-40B4-BE49-F238E27FC236}">
              <a16:creationId xmlns:a16="http://schemas.microsoft.com/office/drawing/2014/main" xmlns="" id="{00000000-0008-0000-1A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190497</xdr:colOff>
      <xdr:row>2</xdr:row>
      <xdr:rowOff>76198</xdr:rowOff>
    </xdr:from>
    <xdr:to>
      <xdr:col>8</xdr:col>
      <xdr:colOff>744854</xdr:colOff>
      <xdr:row>25</xdr:row>
      <xdr:rowOff>118584</xdr:rowOff>
    </xdr:to>
    <xdr:graphicFrame macro="">
      <xdr:nvGraphicFramePr>
        <xdr:cNvPr id="3" name="2 Gráfico">
          <a:extLst>
            <a:ext uri="{FF2B5EF4-FFF2-40B4-BE49-F238E27FC236}">
              <a16:creationId xmlns:a16="http://schemas.microsoft.com/office/drawing/2014/main" xmlns="" id="{00000000-0008-0000-1B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323846</xdr:colOff>
      <xdr:row>2</xdr:row>
      <xdr:rowOff>57150</xdr:rowOff>
    </xdr:from>
    <xdr:to>
      <xdr:col>8</xdr:col>
      <xdr:colOff>734851</xdr:colOff>
      <xdr:row>26</xdr:row>
      <xdr:rowOff>54054</xdr:rowOff>
    </xdr:to>
    <xdr:graphicFrame macro="">
      <xdr:nvGraphicFramePr>
        <xdr:cNvPr id="3" name="2 Gráfico">
          <a:extLst>
            <a:ext uri="{FF2B5EF4-FFF2-40B4-BE49-F238E27FC236}">
              <a16:creationId xmlns:a16="http://schemas.microsoft.com/office/drawing/2014/main" xmlns="" id="{00000000-0008-0000-1C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228599</xdr:colOff>
      <xdr:row>2</xdr:row>
      <xdr:rowOff>9525</xdr:rowOff>
    </xdr:from>
    <xdr:to>
      <xdr:col>4</xdr:col>
      <xdr:colOff>323850</xdr:colOff>
      <xdr:row>30</xdr:row>
      <xdr:rowOff>28575</xdr:rowOff>
    </xdr:to>
    <xdr:graphicFrame macro="">
      <xdr:nvGraphicFramePr>
        <xdr:cNvPr id="3" name="2 Gráfico">
          <a:extLst>
            <a:ext uri="{FF2B5EF4-FFF2-40B4-BE49-F238E27FC236}">
              <a16:creationId xmlns:a16="http://schemas.microsoft.com/office/drawing/2014/main" xmlns=""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247647</xdr:colOff>
      <xdr:row>2</xdr:row>
      <xdr:rowOff>28573</xdr:rowOff>
    </xdr:from>
    <xdr:to>
      <xdr:col>7</xdr:col>
      <xdr:colOff>360040</xdr:colOff>
      <xdr:row>25</xdr:row>
      <xdr:rowOff>13332</xdr:rowOff>
    </xdr:to>
    <xdr:graphicFrame macro="">
      <xdr:nvGraphicFramePr>
        <xdr:cNvPr id="2" name="1 Gráfico">
          <a:extLst>
            <a:ext uri="{FF2B5EF4-FFF2-40B4-BE49-F238E27FC236}">
              <a16:creationId xmlns:a16="http://schemas.microsoft.com/office/drawing/2014/main" xmlns="" id="{00000000-0008-0000-1E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287654</xdr:colOff>
      <xdr:row>2</xdr:row>
      <xdr:rowOff>66672</xdr:rowOff>
    </xdr:from>
    <xdr:to>
      <xdr:col>9</xdr:col>
      <xdr:colOff>54103</xdr:colOff>
      <xdr:row>27</xdr:row>
      <xdr:rowOff>140396</xdr:rowOff>
    </xdr:to>
    <xdr:graphicFrame macro="">
      <xdr:nvGraphicFramePr>
        <xdr:cNvPr id="2" name="1 Gráfico">
          <a:extLst>
            <a:ext uri="{FF2B5EF4-FFF2-40B4-BE49-F238E27FC236}">
              <a16:creationId xmlns:a16="http://schemas.microsoft.com/office/drawing/2014/main" xmlns="" id="{00000000-0008-0000-2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167637</xdr:colOff>
      <xdr:row>2</xdr:row>
      <xdr:rowOff>28571</xdr:rowOff>
    </xdr:from>
    <xdr:to>
      <xdr:col>5</xdr:col>
      <xdr:colOff>480828</xdr:colOff>
      <xdr:row>22</xdr:row>
      <xdr:rowOff>25904</xdr:rowOff>
    </xdr:to>
    <xdr:graphicFrame macro="">
      <xdr:nvGraphicFramePr>
        <xdr:cNvPr id="6" name="5 Gráfico">
          <a:extLst>
            <a:ext uri="{FF2B5EF4-FFF2-40B4-BE49-F238E27FC236}">
              <a16:creationId xmlns:a16="http://schemas.microsoft.com/office/drawing/2014/main" xmlns="" id="{00000000-0008-0000-24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419099</xdr:colOff>
      <xdr:row>2</xdr:row>
      <xdr:rowOff>19050</xdr:rowOff>
    </xdr:from>
    <xdr:to>
      <xdr:col>5</xdr:col>
      <xdr:colOff>76200</xdr:colOff>
      <xdr:row>26</xdr:row>
      <xdr:rowOff>142875</xdr:rowOff>
    </xdr:to>
    <xdr:graphicFrame macro="">
      <xdr:nvGraphicFramePr>
        <xdr:cNvPr id="2" name="1 Gráfico">
          <a:extLst>
            <a:ext uri="{FF2B5EF4-FFF2-40B4-BE49-F238E27FC236}">
              <a16:creationId xmlns:a16="http://schemas.microsoft.com/office/drawing/2014/main" xmlns=""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238122</xdr:colOff>
      <xdr:row>2</xdr:row>
      <xdr:rowOff>33334</xdr:rowOff>
    </xdr:from>
    <xdr:to>
      <xdr:col>6</xdr:col>
      <xdr:colOff>316699</xdr:colOff>
      <xdr:row>20</xdr:row>
      <xdr:rowOff>33334</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312416</xdr:colOff>
      <xdr:row>2</xdr:row>
      <xdr:rowOff>38095</xdr:rowOff>
    </xdr:from>
    <xdr:to>
      <xdr:col>4</xdr:col>
      <xdr:colOff>259267</xdr:colOff>
      <xdr:row>27</xdr:row>
      <xdr:rowOff>86673</xdr:rowOff>
    </xdr:to>
    <xdr:graphicFrame macro="">
      <xdr:nvGraphicFramePr>
        <xdr:cNvPr id="2" name="1 Gráfico">
          <a:extLst>
            <a:ext uri="{FF2B5EF4-FFF2-40B4-BE49-F238E27FC236}">
              <a16:creationId xmlns:a16="http://schemas.microsoft.com/office/drawing/2014/main" xmlns="" id="{00000000-0008-0000-2C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339086</xdr:colOff>
      <xdr:row>2</xdr:row>
      <xdr:rowOff>127633</xdr:rowOff>
    </xdr:from>
    <xdr:to>
      <xdr:col>8</xdr:col>
      <xdr:colOff>721608</xdr:colOff>
      <xdr:row>27</xdr:row>
      <xdr:rowOff>77627</xdr:rowOff>
    </xdr:to>
    <xdr:graphicFrame macro="">
      <xdr:nvGraphicFramePr>
        <xdr:cNvPr id="3" name="2 Gráfico">
          <a:extLst>
            <a:ext uri="{FF2B5EF4-FFF2-40B4-BE49-F238E27FC236}">
              <a16:creationId xmlns:a16="http://schemas.microsoft.com/office/drawing/2014/main" xmlns="" id="{00000000-0008-0000-3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240026</xdr:colOff>
      <xdr:row>2</xdr:row>
      <xdr:rowOff>85722</xdr:rowOff>
    </xdr:from>
    <xdr:to>
      <xdr:col>8</xdr:col>
      <xdr:colOff>475292</xdr:colOff>
      <xdr:row>23</xdr:row>
      <xdr:rowOff>39335</xdr:rowOff>
    </xdr:to>
    <xdr:graphicFrame macro="">
      <xdr:nvGraphicFramePr>
        <xdr:cNvPr id="3" name="2 Gráfico">
          <a:extLst>
            <a:ext uri="{FF2B5EF4-FFF2-40B4-BE49-F238E27FC236}">
              <a16:creationId xmlns:a16="http://schemas.microsoft.com/office/drawing/2014/main" xmlns="" id="{00000000-0008-0000-31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312419</xdr:colOff>
      <xdr:row>2</xdr:row>
      <xdr:rowOff>66674</xdr:rowOff>
    </xdr:from>
    <xdr:to>
      <xdr:col>8</xdr:col>
      <xdr:colOff>671319</xdr:colOff>
      <xdr:row>24</xdr:row>
      <xdr:rowOff>87629</xdr:rowOff>
    </xdr:to>
    <xdr:graphicFrame macro="">
      <xdr:nvGraphicFramePr>
        <xdr:cNvPr id="3" name="2 Gráfico">
          <a:extLst>
            <a:ext uri="{FF2B5EF4-FFF2-40B4-BE49-F238E27FC236}">
              <a16:creationId xmlns:a16="http://schemas.microsoft.com/office/drawing/2014/main" xmlns="" id="{00000000-0008-0000-3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371472</xdr:colOff>
      <xdr:row>2</xdr:row>
      <xdr:rowOff>28572</xdr:rowOff>
    </xdr:from>
    <xdr:to>
      <xdr:col>8</xdr:col>
      <xdr:colOff>14285</xdr:colOff>
      <xdr:row>25</xdr:row>
      <xdr:rowOff>39526</xdr:rowOff>
    </xdr:to>
    <xdr:graphicFrame macro="">
      <xdr:nvGraphicFramePr>
        <xdr:cNvPr id="3" name="2 Gráfico">
          <a:extLst>
            <a:ext uri="{FF2B5EF4-FFF2-40B4-BE49-F238E27FC236}">
              <a16:creationId xmlns:a16="http://schemas.microsoft.com/office/drawing/2014/main" xmlns="" id="{00000000-0008-0000-35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434338</xdr:colOff>
      <xdr:row>2</xdr:row>
      <xdr:rowOff>76196</xdr:rowOff>
    </xdr:from>
    <xdr:to>
      <xdr:col>7</xdr:col>
      <xdr:colOff>210307</xdr:colOff>
      <xdr:row>23</xdr:row>
      <xdr:rowOff>22285</xdr:rowOff>
    </xdr:to>
    <xdr:graphicFrame macro="">
      <xdr:nvGraphicFramePr>
        <xdr:cNvPr id="3" name="2 Gráfico">
          <a:extLst>
            <a:ext uri="{FF2B5EF4-FFF2-40B4-BE49-F238E27FC236}">
              <a16:creationId xmlns:a16="http://schemas.microsoft.com/office/drawing/2014/main" xmlns="" id="{00000000-0008-0000-37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394335</xdr:colOff>
      <xdr:row>2</xdr:row>
      <xdr:rowOff>100965</xdr:rowOff>
    </xdr:from>
    <xdr:to>
      <xdr:col>6</xdr:col>
      <xdr:colOff>455295</xdr:colOff>
      <xdr:row>23</xdr:row>
      <xdr:rowOff>112395</xdr:rowOff>
    </xdr:to>
    <xdr:graphicFrame macro="">
      <xdr:nvGraphicFramePr>
        <xdr:cNvPr id="3" name="2 Gráfico">
          <a:extLst>
            <a:ext uri="{FF2B5EF4-FFF2-40B4-BE49-F238E27FC236}">
              <a16:creationId xmlns:a16="http://schemas.microsoft.com/office/drawing/2014/main" xmlns="" id="{00000000-0008-0000-3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390521</xdr:colOff>
      <xdr:row>2</xdr:row>
      <xdr:rowOff>19049</xdr:rowOff>
    </xdr:from>
    <xdr:to>
      <xdr:col>9</xdr:col>
      <xdr:colOff>178113</xdr:colOff>
      <xdr:row>29</xdr:row>
      <xdr:rowOff>21430</xdr:rowOff>
    </xdr:to>
    <xdr:graphicFrame macro="">
      <xdr:nvGraphicFramePr>
        <xdr:cNvPr id="2" name="1 Gráfico">
          <a:extLst>
            <a:ext uri="{FF2B5EF4-FFF2-40B4-BE49-F238E27FC236}">
              <a16:creationId xmlns:a16="http://schemas.microsoft.com/office/drawing/2014/main" xmlns="" id="{00000000-0008-0000-3C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419097</xdr:colOff>
      <xdr:row>2</xdr:row>
      <xdr:rowOff>57149</xdr:rowOff>
    </xdr:from>
    <xdr:to>
      <xdr:col>8</xdr:col>
      <xdr:colOff>620074</xdr:colOff>
      <xdr:row>24</xdr:row>
      <xdr:rowOff>20477</xdr:rowOff>
    </xdr:to>
    <xdr:graphicFrame macro="">
      <xdr:nvGraphicFramePr>
        <xdr:cNvPr id="3" name="2 Gráfico">
          <a:extLst>
            <a:ext uri="{FF2B5EF4-FFF2-40B4-BE49-F238E27FC236}">
              <a16:creationId xmlns:a16="http://schemas.microsoft.com/office/drawing/2014/main" xmlns="" id="{00000000-0008-0000-3D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361947</xdr:colOff>
      <xdr:row>2</xdr:row>
      <xdr:rowOff>38098</xdr:rowOff>
    </xdr:from>
    <xdr:to>
      <xdr:col>8</xdr:col>
      <xdr:colOff>269557</xdr:colOff>
      <xdr:row>23</xdr:row>
      <xdr:rowOff>152874</xdr:rowOff>
    </xdr:to>
    <xdr:graphicFrame macro="">
      <xdr:nvGraphicFramePr>
        <xdr:cNvPr id="4" name="3 Gráfico">
          <a:extLst>
            <a:ext uri="{FF2B5EF4-FFF2-40B4-BE49-F238E27FC236}">
              <a16:creationId xmlns:a16="http://schemas.microsoft.com/office/drawing/2014/main" xmlns="" id="{00000000-0008-0000-3E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253365</xdr:colOff>
      <xdr:row>2</xdr:row>
      <xdr:rowOff>28575</xdr:rowOff>
    </xdr:from>
    <xdr:to>
      <xdr:col>6</xdr:col>
      <xdr:colOff>733425</xdr:colOff>
      <xdr:row>29</xdr:row>
      <xdr:rowOff>43815</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350511</xdr:colOff>
      <xdr:row>2</xdr:row>
      <xdr:rowOff>53335</xdr:rowOff>
    </xdr:from>
    <xdr:to>
      <xdr:col>8</xdr:col>
      <xdr:colOff>178305</xdr:colOff>
      <xdr:row>23</xdr:row>
      <xdr:rowOff>60193</xdr:rowOff>
    </xdr:to>
    <xdr:graphicFrame macro="">
      <xdr:nvGraphicFramePr>
        <xdr:cNvPr id="2" name="1 Gráfico">
          <a:extLst>
            <a:ext uri="{FF2B5EF4-FFF2-40B4-BE49-F238E27FC236}">
              <a16:creationId xmlns:a16="http://schemas.microsoft.com/office/drawing/2014/main" xmlns="" id="{00000000-0008-0000-3F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209548</xdr:colOff>
      <xdr:row>2</xdr:row>
      <xdr:rowOff>57148</xdr:rowOff>
    </xdr:from>
    <xdr:to>
      <xdr:col>8</xdr:col>
      <xdr:colOff>771522</xdr:colOff>
      <xdr:row>24</xdr:row>
      <xdr:rowOff>20476</xdr:rowOff>
    </xdr:to>
    <xdr:graphicFrame macro="">
      <xdr:nvGraphicFramePr>
        <xdr:cNvPr id="2" name="1 Gráfico">
          <a:extLst>
            <a:ext uri="{FF2B5EF4-FFF2-40B4-BE49-F238E27FC236}">
              <a16:creationId xmlns:a16="http://schemas.microsoft.com/office/drawing/2014/main" xmlns="" id="{00000000-0008-0000-4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249555</xdr:colOff>
      <xdr:row>2</xdr:row>
      <xdr:rowOff>40005</xdr:rowOff>
    </xdr:from>
    <xdr:to>
      <xdr:col>7</xdr:col>
      <xdr:colOff>546735</xdr:colOff>
      <xdr:row>26</xdr:row>
      <xdr:rowOff>13335</xdr:rowOff>
    </xdr:to>
    <xdr:graphicFrame macro="">
      <xdr:nvGraphicFramePr>
        <xdr:cNvPr id="3" name="2 Gráfico">
          <a:extLst>
            <a:ext uri="{FF2B5EF4-FFF2-40B4-BE49-F238E27FC236}">
              <a16:creationId xmlns:a16="http://schemas.microsoft.com/office/drawing/2014/main" xmlns="" id="{00000000-0008-0000-4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211454</xdr:colOff>
      <xdr:row>2</xdr:row>
      <xdr:rowOff>62861</xdr:rowOff>
    </xdr:from>
    <xdr:to>
      <xdr:col>7</xdr:col>
      <xdr:colOff>361189</xdr:colOff>
      <xdr:row>23</xdr:row>
      <xdr:rowOff>101152</xdr:rowOff>
    </xdr:to>
    <xdr:graphicFrame macro="">
      <xdr:nvGraphicFramePr>
        <xdr:cNvPr id="2" name="1 Gráfico">
          <a:extLst>
            <a:ext uri="{FF2B5EF4-FFF2-40B4-BE49-F238E27FC236}">
              <a16:creationId xmlns:a16="http://schemas.microsoft.com/office/drawing/2014/main" xmlns="" id="{00000000-0008-0000-43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9525</xdr:colOff>
      <xdr:row>19</xdr:row>
      <xdr:rowOff>0</xdr:rowOff>
    </xdr:to>
    <xdr:pic>
      <xdr:nvPicPr>
        <xdr:cNvPr id="2" name="Picture 48" descr="Utilizar Mayús+Entrar para abrir el menú (nueva ventana)">
          <a:extLst>
            <a:ext uri="{FF2B5EF4-FFF2-40B4-BE49-F238E27FC236}">
              <a16:creationId xmlns:a16="http://schemas.microsoft.com/office/drawing/2014/main" xmlns="" id="{00000000-0008-0000-48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9505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21</xdr:row>
      <xdr:rowOff>0</xdr:rowOff>
    </xdr:from>
    <xdr:to>
      <xdr:col>1</xdr:col>
      <xdr:colOff>9525</xdr:colOff>
      <xdr:row>21</xdr:row>
      <xdr:rowOff>0</xdr:rowOff>
    </xdr:to>
    <xdr:pic>
      <xdr:nvPicPr>
        <xdr:cNvPr id="3" name="Picture 46" descr="Utilizar Mayús+Entrar para abrir el menú (nueva ventana)">
          <a:extLst>
            <a:ext uri="{FF2B5EF4-FFF2-40B4-BE49-F238E27FC236}">
              <a16:creationId xmlns:a16="http://schemas.microsoft.com/office/drawing/2014/main" xmlns="" id="{00000000-0008-0000-48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0391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0</xdr:colOff>
      <xdr:row>14</xdr:row>
      <xdr:rowOff>123825</xdr:rowOff>
    </xdr:to>
    <xdr:pic>
      <xdr:nvPicPr>
        <xdr:cNvPr id="4" name="Picture 45" descr="Editar">
          <a:extLst>
            <a:ext uri="{FF2B5EF4-FFF2-40B4-BE49-F238E27FC236}">
              <a16:creationId xmlns:a16="http://schemas.microsoft.com/office/drawing/2014/main" xmlns="" id="{00000000-0008-0000-4800-000004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678180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15</xdr:row>
      <xdr:rowOff>0</xdr:rowOff>
    </xdr:from>
    <xdr:to>
      <xdr:col>1</xdr:col>
      <xdr:colOff>9525</xdr:colOff>
      <xdr:row>15</xdr:row>
      <xdr:rowOff>0</xdr:rowOff>
    </xdr:to>
    <xdr:pic>
      <xdr:nvPicPr>
        <xdr:cNvPr id="5" name="Picture 44" descr="Utilizar Mayús+Entrar para abrir el menú (nueva ventana)">
          <a:extLst>
            <a:ext uri="{FF2B5EF4-FFF2-40B4-BE49-F238E27FC236}">
              <a16:creationId xmlns:a16="http://schemas.microsoft.com/office/drawing/2014/main" xmlns="" id="{00000000-0008-0000-4800-000005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7353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0</xdr:colOff>
      <xdr:row>15</xdr:row>
      <xdr:rowOff>123825</xdr:rowOff>
    </xdr:to>
    <xdr:pic>
      <xdr:nvPicPr>
        <xdr:cNvPr id="6" name="Picture 43" descr="Editar">
          <a:extLst>
            <a:ext uri="{FF2B5EF4-FFF2-40B4-BE49-F238E27FC236}">
              <a16:creationId xmlns:a16="http://schemas.microsoft.com/office/drawing/2014/main" xmlns="" id="{00000000-0008-0000-48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735330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23</xdr:row>
      <xdr:rowOff>0</xdr:rowOff>
    </xdr:from>
    <xdr:to>
      <xdr:col>1</xdr:col>
      <xdr:colOff>9525</xdr:colOff>
      <xdr:row>23</xdr:row>
      <xdr:rowOff>0</xdr:rowOff>
    </xdr:to>
    <xdr:pic>
      <xdr:nvPicPr>
        <xdr:cNvPr id="7" name="Picture 42" descr="Utilizar Mayús+Entrar para abrir el menú (nueva ventana)">
          <a:extLst>
            <a:ext uri="{FF2B5EF4-FFF2-40B4-BE49-F238E27FC236}">
              <a16:creationId xmlns:a16="http://schemas.microsoft.com/office/drawing/2014/main" xmlns="" id="{00000000-0008-0000-4800-000007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1277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xdr:row>
      <xdr:rowOff>0</xdr:rowOff>
    </xdr:from>
    <xdr:to>
      <xdr:col>2</xdr:col>
      <xdr:colOff>0</xdr:colOff>
      <xdr:row>5</xdr:row>
      <xdr:rowOff>9525</xdr:rowOff>
    </xdr:to>
    <xdr:pic>
      <xdr:nvPicPr>
        <xdr:cNvPr id="8" name="Picture 41" descr="http://intranet.gesconhtn.admon-cfnavarra.es/_layouts/images/blank.gif">
          <a:extLst>
            <a:ext uri="{FF2B5EF4-FFF2-40B4-BE49-F238E27FC236}">
              <a16:creationId xmlns:a16="http://schemas.microsoft.com/office/drawing/2014/main" xmlns="" id="{00000000-0008-0000-4800-000008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9621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12</xdr:row>
      <xdr:rowOff>0</xdr:rowOff>
    </xdr:from>
    <xdr:to>
      <xdr:col>1</xdr:col>
      <xdr:colOff>9525</xdr:colOff>
      <xdr:row>12</xdr:row>
      <xdr:rowOff>0</xdr:rowOff>
    </xdr:to>
    <xdr:pic>
      <xdr:nvPicPr>
        <xdr:cNvPr id="9" name="Picture 40" descr="Utilizar Mayús+Entrar para abrir el menú (nueva ventana)">
          <a:extLst>
            <a:ext uri="{FF2B5EF4-FFF2-40B4-BE49-F238E27FC236}">
              <a16:creationId xmlns:a16="http://schemas.microsoft.com/office/drawing/2014/main" xmlns="" id="{00000000-0008-0000-4800-000009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57721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xdr:row>
      <xdr:rowOff>0</xdr:rowOff>
    </xdr:from>
    <xdr:to>
      <xdr:col>2</xdr:col>
      <xdr:colOff>0</xdr:colOff>
      <xdr:row>12</xdr:row>
      <xdr:rowOff>9525</xdr:rowOff>
    </xdr:to>
    <xdr:pic>
      <xdr:nvPicPr>
        <xdr:cNvPr id="10" name="Picture 39" descr="http://intranet.gesconhtn.admon-cfnavarra.es/_layouts/images/blank.gif">
          <a:extLst>
            <a:ext uri="{FF2B5EF4-FFF2-40B4-BE49-F238E27FC236}">
              <a16:creationId xmlns:a16="http://schemas.microsoft.com/office/drawing/2014/main" xmlns="" id="{00000000-0008-0000-4800-00000A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57721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16</xdr:row>
      <xdr:rowOff>0</xdr:rowOff>
    </xdr:from>
    <xdr:to>
      <xdr:col>1</xdr:col>
      <xdr:colOff>9525</xdr:colOff>
      <xdr:row>16</xdr:row>
      <xdr:rowOff>0</xdr:rowOff>
    </xdr:to>
    <xdr:pic>
      <xdr:nvPicPr>
        <xdr:cNvPr id="11" name="Picture 38" descr="Utilizar Mayús+Entrar para abrir el menú (nueva ventana)">
          <a:extLst>
            <a:ext uri="{FF2B5EF4-FFF2-40B4-BE49-F238E27FC236}">
              <a16:creationId xmlns:a16="http://schemas.microsoft.com/office/drawing/2014/main" xmlns="" id="{00000000-0008-0000-4800-00000B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79248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xdr:row>
      <xdr:rowOff>0</xdr:rowOff>
    </xdr:from>
    <xdr:to>
      <xdr:col>2</xdr:col>
      <xdr:colOff>0</xdr:colOff>
      <xdr:row>21</xdr:row>
      <xdr:rowOff>9525</xdr:rowOff>
    </xdr:to>
    <xdr:pic>
      <xdr:nvPicPr>
        <xdr:cNvPr id="12" name="Picture 37" descr="http://intranet.gesconhtn.admon-cfnavarra.es/_layouts/images/blank.gif">
          <a:extLst>
            <a:ext uri="{FF2B5EF4-FFF2-40B4-BE49-F238E27FC236}">
              <a16:creationId xmlns:a16="http://schemas.microsoft.com/office/drawing/2014/main" xmlns="" id="{00000000-0008-0000-4800-00000C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039177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15</xdr:row>
      <xdr:rowOff>0</xdr:rowOff>
    </xdr:from>
    <xdr:to>
      <xdr:col>1</xdr:col>
      <xdr:colOff>9525</xdr:colOff>
      <xdr:row>15</xdr:row>
      <xdr:rowOff>0</xdr:rowOff>
    </xdr:to>
    <xdr:pic>
      <xdr:nvPicPr>
        <xdr:cNvPr id="13" name="Picture 36" descr="Utilizar Mayús+Entrar para abrir el menú (nueva ventana)">
          <a:extLst>
            <a:ext uri="{FF2B5EF4-FFF2-40B4-BE49-F238E27FC236}">
              <a16:creationId xmlns:a16="http://schemas.microsoft.com/office/drawing/2014/main" xmlns="" id="{00000000-0008-0000-4800-00000D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7353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xdr:row>
      <xdr:rowOff>0</xdr:rowOff>
    </xdr:from>
    <xdr:to>
      <xdr:col>2</xdr:col>
      <xdr:colOff>0</xdr:colOff>
      <xdr:row>17</xdr:row>
      <xdr:rowOff>9525</xdr:rowOff>
    </xdr:to>
    <xdr:pic>
      <xdr:nvPicPr>
        <xdr:cNvPr id="14" name="Picture 35" descr="http://intranet.gesconhtn.admon-cfnavarra.es/_layouts/images/blank.gif">
          <a:extLst>
            <a:ext uri="{FF2B5EF4-FFF2-40B4-BE49-F238E27FC236}">
              <a16:creationId xmlns:a16="http://schemas.microsoft.com/office/drawing/2014/main" xmlns="" id="{00000000-0008-0000-4800-00000E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849630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0</xdr:rowOff>
    </xdr:from>
    <xdr:to>
      <xdr:col>1</xdr:col>
      <xdr:colOff>9525</xdr:colOff>
      <xdr:row>9</xdr:row>
      <xdr:rowOff>0</xdr:rowOff>
    </xdr:to>
    <xdr:pic>
      <xdr:nvPicPr>
        <xdr:cNvPr id="15" name="Picture 34" descr="Utilizar Mayús+Entrar para abrir el menú (nueva ventana)">
          <a:extLst>
            <a:ext uri="{FF2B5EF4-FFF2-40B4-BE49-F238E27FC236}">
              <a16:creationId xmlns:a16="http://schemas.microsoft.com/office/drawing/2014/main" xmlns="" id="{00000000-0008-0000-4800-00000F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40481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xdr:row>
      <xdr:rowOff>0</xdr:rowOff>
    </xdr:from>
    <xdr:to>
      <xdr:col>2</xdr:col>
      <xdr:colOff>0</xdr:colOff>
      <xdr:row>4</xdr:row>
      <xdr:rowOff>9525</xdr:rowOff>
    </xdr:to>
    <xdr:pic>
      <xdr:nvPicPr>
        <xdr:cNvPr id="16" name="Picture 33" descr="http://intranet.gesconhtn.admon-cfnavarra.es/_layouts/images/blank.gif">
          <a:extLst>
            <a:ext uri="{FF2B5EF4-FFF2-40B4-BE49-F238E27FC236}">
              <a16:creationId xmlns:a16="http://schemas.microsoft.com/office/drawing/2014/main" xmlns="" id="{00000000-0008-0000-4800-000010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3906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xdr:col>
      <xdr:colOff>9525</xdr:colOff>
      <xdr:row>27</xdr:row>
      <xdr:rowOff>0</xdr:rowOff>
    </xdr:to>
    <xdr:pic>
      <xdr:nvPicPr>
        <xdr:cNvPr id="17" name="Picture 32" descr="Utilizar Mayús+Entrar para abrir el menú (nueva ventana)">
          <a:extLst>
            <a:ext uri="{FF2B5EF4-FFF2-40B4-BE49-F238E27FC236}">
              <a16:creationId xmlns:a16="http://schemas.microsoft.com/office/drawing/2014/main" xmlns="" id="{00000000-0008-0000-4800-000011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2801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xdr:row>
      <xdr:rowOff>0</xdr:rowOff>
    </xdr:from>
    <xdr:to>
      <xdr:col>2</xdr:col>
      <xdr:colOff>0</xdr:colOff>
      <xdr:row>26</xdr:row>
      <xdr:rowOff>9525</xdr:rowOff>
    </xdr:to>
    <xdr:pic>
      <xdr:nvPicPr>
        <xdr:cNvPr id="18" name="Picture 31" descr="http://intranet.gesconhtn.admon-cfnavarra.es/_layouts/images/blank.gif">
          <a:extLst>
            <a:ext uri="{FF2B5EF4-FFF2-40B4-BE49-F238E27FC236}">
              <a16:creationId xmlns:a16="http://schemas.microsoft.com/office/drawing/2014/main" xmlns="" id="{00000000-0008-0000-4800-00001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242060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xdr:row>
      <xdr:rowOff>0</xdr:rowOff>
    </xdr:from>
    <xdr:to>
      <xdr:col>1</xdr:col>
      <xdr:colOff>9525</xdr:colOff>
      <xdr:row>11</xdr:row>
      <xdr:rowOff>0</xdr:rowOff>
    </xdr:to>
    <xdr:pic>
      <xdr:nvPicPr>
        <xdr:cNvPr id="19" name="Picture 30" descr="Utilizar Mayús+Entrar para abrir el menú (nueva ventana)">
          <a:extLst>
            <a:ext uri="{FF2B5EF4-FFF2-40B4-BE49-F238E27FC236}">
              <a16:creationId xmlns:a16="http://schemas.microsoft.com/office/drawing/2014/main" xmlns="" id="{00000000-0008-0000-4800-00001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5162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xdr:row>
      <xdr:rowOff>0</xdr:rowOff>
    </xdr:from>
    <xdr:to>
      <xdr:col>2</xdr:col>
      <xdr:colOff>0</xdr:colOff>
      <xdr:row>23</xdr:row>
      <xdr:rowOff>123825</xdr:rowOff>
    </xdr:to>
    <xdr:pic>
      <xdr:nvPicPr>
        <xdr:cNvPr id="20" name="Picture 29" descr="Editar">
          <a:extLst>
            <a:ext uri="{FF2B5EF4-FFF2-40B4-BE49-F238E27FC236}">
              <a16:creationId xmlns:a16="http://schemas.microsoft.com/office/drawing/2014/main" xmlns="" id="{00000000-0008-0000-4800-000014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1127760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8</xdr:row>
      <xdr:rowOff>0</xdr:rowOff>
    </xdr:from>
    <xdr:to>
      <xdr:col>1</xdr:col>
      <xdr:colOff>9525</xdr:colOff>
      <xdr:row>8</xdr:row>
      <xdr:rowOff>0</xdr:rowOff>
    </xdr:to>
    <xdr:pic>
      <xdr:nvPicPr>
        <xdr:cNvPr id="21" name="Picture 28" descr="Utilizar Mayús+Entrar para abrir el menú (nueva ventana)">
          <a:extLst>
            <a:ext uri="{FF2B5EF4-FFF2-40B4-BE49-F238E27FC236}">
              <a16:creationId xmlns:a16="http://schemas.microsoft.com/office/drawing/2014/main" xmlns="" id="{00000000-0008-0000-4800-000015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3543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0</xdr:colOff>
      <xdr:row>24</xdr:row>
      <xdr:rowOff>9525</xdr:rowOff>
    </xdr:to>
    <xdr:pic>
      <xdr:nvPicPr>
        <xdr:cNvPr id="22" name="Picture 27" descr="http://intranet.gesconhtn.admon-cfnavarra.es/_layouts/images/blank.gif">
          <a:extLst>
            <a:ext uri="{FF2B5EF4-FFF2-40B4-BE49-F238E27FC236}">
              <a16:creationId xmlns:a16="http://schemas.microsoft.com/office/drawing/2014/main" xmlns="" id="{00000000-0008-0000-4800-000016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165860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xdr:row>
      <xdr:rowOff>0</xdr:rowOff>
    </xdr:from>
    <xdr:to>
      <xdr:col>1</xdr:col>
      <xdr:colOff>9525</xdr:colOff>
      <xdr:row>4</xdr:row>
      <xdr:rowOff>0</xdr:rowOff>
    </xdr:to>
    <xdr:pic>
      <xdr:nvPicPr>
        <xdr:cNvPr id="23" name="Picture 26" descr="Utilizar Mayús+Entrar para abrir el menú (nueva ventana)">
          <a:extLst>
            <a:ext uri="{FF2B5EF4-FFF2-40B4-BE49-F238E27FC236}">
              <a16:creationId xmlns:a16="http://schemas.microsoft.com/office/drawing/2014/main" xmlns="" id="{00000000-0008-0000-4800-000017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390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xdr:row>
      <xdr:rowOff>0</xdr:rowOff>
    </xdr:from>
    <xdr:to>
      <xdr:col>2</xdr:col>
      <xdr:colOff>0</xdr:colOff>
      <xdr:row>16</xdr:row>
      <xdr:rowOff>123825</xdr:rowOff>
    </xdr:to>
    <xdr:pic>
      <xdr:nvPicPr>
        <xdr:cNvPr id="24" name="Picture 25" descr="Editar">
          <a:extLst>
            <a:ext uri="{FF2B5EF4-FFF2-40B4-BE49-F238E27FC236}">
              <a16:creationId xmlns:a16="http://schemas.microsoft.com/office/drawing/2014/main" xmlns="" id="{00000000-0008-0000-4800-00001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792480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22</xdr:row>
      <xdr:rowOff>0</xdr:rowOff>
    </xdr:from>
    <xdr:to>
      <xdr:col>1</xdr:col>
      <xdr:colOff>9525</xdr:colOff>
      <xdr:row>22</xdr:row>
      <xdr:rowOff>0</xdr:rowOff>
    </xdr:to>
    <xdr:pic>
      <xdr:nvPicPr>
        <xdr:cNvPr id="25" name="Picture 24" descr="Utilizar Mayús+Entrar para abrir el menú (nueva ventana)">
          <a:extLst>
            <a:ext uri="{FF2B5EF4-FFF2-40B4-BE49-F238E27FC236}">
              <a16:creationId xmlns:a16="http://schemas.microsoft.com/office/drawing/2014/main" xmlns="" id="{00000000-0008-0000-4800-000019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0772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xdr:row>
      <xdr:rowOff>0</xdr:rowOff>
    </xdr:from>
    <xdr:to>
      <xdr:col>2</xdr:col>
      <xdr:colOff>0</xdr:colOff>
      <xdr:row>10</xdr:row>
      <xdr:rowOff>9525</xdr:rowOff>
    </xdr:to>
    <xdr:pic>
      <xdr:nvPicPr>
        <xdr:cNvPr id="26" name="Picture 23" descr="http://intranet.gesconhtn.admon-cfnavarra.es/_layouts/images/blank.gif">
          <a:extLst>
            <a:ext uri="{FF2B5EF4-FFF2-40B4-BE49-F238E27FC236}">
              <a16:creationId xmlns:a16="http://schemas.microsoft.com/office/drawing/2014/main" xmlns="" id="{00000000-0008-0000-4800-00001A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465772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1</xdr:col>
      <xdr:colOff>9525</xdr:colOff>
      <xdr:row>7</xdr:row>
      <xdr:rowOff>0</xdr:rowOff>
    </xdr:to>
    <xdr:pic>
      <xdr:nvPicPr>
        <xdr:cNvPr id="27" name="Picture 22" descr="Utilizar Mayús+Entrar para abrir el menú (nueva ventana)">
          <a:extLst>
            <a:ext uri="{FF2B5EF4-FFF2-40B4-BE49-F238E27FC236}">
              <a16:creationId xmlns:a16="http://schemas.microsoft.com/office/drawing/2014/main" xmlns="" id="{00000000-0008-0000-4800-00001B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30384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xdr:row>
      <xdr:rowOff>0</xdr:rowOff>
    </xdr:from>
    <xdr:to>
      <xdr:col>2</xdr:col>
      <xdr:colOff>0</xdr:colOff>
      <xdr:row>8</xdr:row>
      <xdr:rowOff>9525</xdr:rowOff>
    </xdr:to>
    <xdr:pic>
      <xdr:nvPicPr>
        <xdr:cNvPr id="28" name="Picture 21" descr="http://intranet.gesconhtn.admon-cfnavarra.es/_layouts/images/blank.gif">
          <a:extLst>
            <a:ext uri="{FF2B5EF4-FFF2-40B4-BE49-F238E27FC236}">
              <a16:creationId xmlns:a16="http://schemas.microsoft.com/office/drawing/2014/main" xmlns="" id="{00000000-0008-0000-4800-00001C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354330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18</xdr:row>
      <xdr:rowOff>0</xdr:rowOff>
    </xdr:from>
    <xdr:to>
      <xdr:col>1</xdr:col>
      <xdr:colOff>9525</xdr:colOff>
      <xdr:row>18</xdr:row>
      <xdr:rowOff>0</xdr:rowOff>
    </xdr:to>
    <xdr:pic>
      <xdr:nvPicPr>
        <xdr:cNvPr id="29" name="Picture 20" descr="Utilizar Mayús+Entrar para abrir el menú (nueva ventana)">
          <a:extLst>
            <a:ext uri="{FF2B5EF4-FFF2-40B4-BE49-F238E27FC236}">
              <a16:creationId xmlns:a16="http://schemas.microsoft.com/office/drawing/2014/main" xmlns="" id="{00000000-0008-0000-4800-00001D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90011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xdr:row>
      <xdr:rowOff>0</xdr:rowOff>
    </xdr:from>
    <xdr:to>
      <xdr:col>2</xdr:col>
      <xdr:colOff>0</xdr:colOff>
      <xdr:row>20</xdr:row>
      <xdr:rowOff>9525</xdr:rowOff>
    </xdr:to>
    <xdr:pic>
      <xdr:nvPicPr>
        <xdr:cNvPr id="30" name="Picture 19" descr="http://intranet.gesconhtn.admon-cfnavarra.es/_layouts/images/blank.gif">
          <a:extLst>
            <a:ext uri="{FF2B5EF4-FFF2-40B4-BE49-F238E27FC236}">
              <a16:creationId xmlns:a16="http://schemas.microsoft.com/office/drawing/2014/main" xmlns="" id="{00000000-0008-0000-4800-00001E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001077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xdr:row>
      <xdr:rowOff>0</xdr:rowOff>
    </xdr:from>
    <xdr:to>
      <xdr:col>1</xdr:col>
      <xdr:colOff>9525</xdr:colOff>
      <xdr:row>10</xdr:row>
      <xdr:rowOff>0</xdr:rowOff>
    </xdr:to>
    <xdr:pic>
      <xdr:nvPicPr>
        <xdr:cNvPr id="31" name="Picture 18" descr="Utilizar Mayús+Entrar para abrir el menú (nueva ventana)">
          <a:extLst>
            <a:ext uri="{FF2B5EF4-FFF2-40B4-BE49-F238E27FC236}">
              <a16:creationId xmlns:a16="http://schemas.microsoft.com/office/drawing/2014/main" xmlns="" id="{00000000-0008-0000-4800-00001F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46577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xdr:row>
      <xdr:rowOff>0</xdr:rowOff>
    </xdr:from>
    <xdr:to>
      <xdr:col>2</xdr:col>
      <xdr:colOff>0</xdr:colOff>
      <xdr:row>22</xdr:row>
      <xdr:rowOff>9525</xdr:rowOff>
    </xdr:to>
    <xdr:pic>
      <xdr:nvPicPr>
        <xdr:cNvPr id="32" name="Picture 17" descr="http://intranet.gesconhtn.admon-cfnavarra.es/_layouts/images/blank.gif">
          <a:extLst>
            <a:ext uri="{FF2B5EF4-FFF2-40B4-BE49-F238E27FC236}">
              <a16:creationId xmlns:a16="http://schemas.microsoft.com/office/drawing/2014/main" xmlns="" id="{00000000-0008-0000-4800-000020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1077277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xdr:row>
      <xdr:rowOff>0</xdr:rowOff>
    </xdr:from>
    <xdr:to>
      <xdr:col>1</xdr:col>
      <xdr:colOff>9525</xdr:colOff>
      <xdr:row>4</xdr:row>
      <xdr:rowOff>0</xdr:rowOff>
    </xdr:to>
    <xdr:pic>
      <xdr:nvPicPr>
        <xdr:cNvPr id="33" name="Picture 16" descr="Utilizar Mayús+Entrar para abrir el menú (nueva ventana)">
          <a:extLst>
            <a:ext uri="{FF2B5EF4-FFF2-40B4-BE49-F238E27FC236}">
              <a16:creationId xmlns:a16="http://schemas.microsoft.com/office/drawing/2014/main" xmlns="" id="{00000000-0008-0000-4800-000021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390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xdr:row>
      <xdr:rowOff>0</xdr:rowOff>
    </xdr:from>
    <xdr:to>
      <xdr:col>2</xdr:col>
      <xdr:colOff>0</xdr:colOff>
      <xdr:row>3</xdr:row>
      <xdr:rowOff>123825</xdr:rowOff>
    </xdr:to>
    <xdr:pic>
      <xdr:nvPicPr>
        <xdr:cNvPr id="34" name="Picture 15" descr="Editar">
          <a:extLst>
            <a:ext uri="{FF2B5EF4-FFF2-40B4-BE49-F238E27FC236}">
              <a16:creationId xmlns:a16="http://schemas.microsoft.com/office/drawing/2014/main" xmlns="" id="{00000000-0008-0000-4800-000022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885825"/>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0</xdr:rowOff>
    </xdr:from>
    <xdr:to>
      <xdr:col>1</xdr:col>
      <xdr:colOff>9525</xdr:colOff>
      <xdr:row>5</xdr:row>
      <xdr:rowOff>0</xdr:rowOff>
    </xdr:to>
    <xdr:pic>
      <xdr:nvPicPr>
        <xdr:cNvPr id="35" name="Picture 14" descr="Utilizar Mayús+Entrar para abrir el menú (nueva ventana)">
          <a:extLst>
            <a:ext uri="{FF2B5EF4-FFF2-40B4-BE49-F238E27FC236}">
              <a16:creationId xmlns:a16="http://schemas.microsoft.com/office/drawing/2014/main" xmlns="" id="{00000000-0008-0000-4800-00002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9621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xdr:row>
      <xdr:rowOff>0</xdr:rowOff>
    </xdr:from>
    <xdr:to>
      <xdr:col>2</xdr:col>
      <xdr:colOff>0</xdr:colOff>
      <xdr:row>7</xdr:row>
      <xdr:rowOff>123825</xdr:rowOff>
    </xdr:to>
    <xdr:pic>
      <xdr:nvPicPr>
        <xdr:cNvPr id="36" name="Picture 13" descr="Editar">
          <a:extLst>
            <a:ext uri="{FF2B5EF4-FFF2-40B4-BE49-F238E27FC236}">
              <a16:creationId xmlns:a16="http://schemas.microsoft.com/office/drawing/2014/main" xmlns="" id="{00000000-0008-0000-4800-000024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3038475"/>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20</xdr:row>
      <xdr:rowOff>0</xdr:rowOff>
    </xdr:from>
    <xdr:to>
      <xdr:col>1</xdr:col>
      <xdr:colOff>9525</xdr:colOff>
      <xdr:row>20</xdr:row>
      <xdr:rowOff>0</xdr:rowOff>
    </xdr:to>
    <xdr:pic>
      <xdr:nvPicPr>
        <xdr:cNvPr id="37" name="Picture 12" descr="Utilizar Mayús+Entrar para abrir el menú (nueva ventana)">
          <a:extLst>
            <a:ext uri="{FF2B5EF4-FFF2-40B4-BE49-F238E27FC236}">
              <a16:creationId xmlns:a16="http://schemas.microsoft.com/office/drawing/2014/main" xmlns="" id="{00000000-0008-0000-4800-000025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0010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xdr:row>
      <xdr:rowOff>0</xdr:rowOff>
    </xdr:from>
    <xdr:to>
      <xdr:col>2</xdr:col>
      <xdr:colOff>0</xdr:colOff>
      <xdr:row>6</xdr:row>
      <xdr:rowOff>9525</xdr:rowOff>
    </xdr:to>
    <xdr:pic>
      <xdr:nvPicPr>
        <xdr:cNvPr id="38" name="Picture 11" descr="http://intranet.gesconhtn.admon-cfnavarra.es/_layouts/images/blank.gif">
          <a:extLst>
            <a:ext uri="{FF2B5EF4-FFF2-40B4-BE49-F238E27FC236}">
              <a16:creationId xmlns:a16="http://schemas.microsoft.com/office/drawing/2014/main" xmlns="" id="{00000000-0008-0000-4800-000026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25336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17</xdr:row>
      <xdr:rowOff>0</xdr:rowOff>
    </xdr:from>
    <xdr:to>
      <xdr:col>1</xdr:col>
      <xdr:colOff>9525</xdr:colOff>
      <xdr:row>17</xdr:row>
      <xdr:rowOff>0</xdr:rowOff>
    </xdr:to>
    <xdr:pic>
      <xdr:nvPicPr>
        <xdr:cNvPr id="39" name="Picture 10" descr="Utilizar Mayús+Entrar para abrir el menú (nueva ventana)">
          <a:extLst>
            <a:ext uri="{FF2B5EF4-FFF2-40B4-BE49-F238E27FC236}">
              <a16:creationId xmlns:a16="http://schemas.microsoft.com/office/drawing/2014/main" xmlns="" id="{00000000-0008-0000-4800-000027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8496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xdr:row>
      <xdr:rowOff>0</xdr:rowOff>
    </xdr:from>
    <xdr:to>
      <xdr:col>2</xdr:col>
      <xdr:colOff>0</xdr:colOff>
      <xdr:row>19</xdr:row>
      <xdr:rowOff>9525</xdr:rowOff>
    </xdr:to>
    <xdr:pic>
      <xdr:nvPicPr>
        <xdr:cNvPr id="40" name="Picture 9" descr="http://intranet.gesconhtn.admon-cfnavarra.es/_layouts/images/blank.gif">
          <a:extLst>
            <a:ext uri="{FF2B5EF4-FFF2-40B4-BE49-F238E27FC236}">
              <a16:creationId xmlns:a16="http://schemas.microsoft.com/office/drawing/2014/main" xmlns="" id="{00000000-0008-0000-4800-000028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95059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1</xdr:col>
      <xdr:colOff>9525</xdr:colOff>
      <xdr:row>6</xdr:row>
      <xdr:rowOff>0</xdr:rowOff>
    </xdr:to>
    <xdr:pic>
      <xdr:nvPicPr>
        <xdr:cNvPr id="41" name="Picture 8" descr="Utilizar Mayús+Entrar para abrir el menú (nueva ventana)">
          <a:extLst>
            <a:ext uri="{FF2B5EF4-FFF2-40B4-BE49-F238E27FC236}">
              <a16:creationId xmlns:a16="http://schemas.microsoft.com/office/drawing/2014/main" xmlns="" id="{00000000-0008-0000-4800-000029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2533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xdr:row>
      <xdr:rowOff>0</xdr:rowOff>
    </xdr:from>
    <xdr:to>
      <xdr:col>2</xdr:col>
      <xdr:colOff>0</xdr:colOff>
      <xdr:row>18</xdr:row>
      <xdr:rowOff>9525</xdr:rowOff>
    </xdr:to>
    <xdr:pic>
      <xdr:nvPicPr>
        <xdr:cNvPr id="42" name="Picture 7" descr="http://intranet.gesconhtn.admon-cfnavarra.es/_layouts/images/blank.gif">
          <a:extLst>
            <a:ext uri="{FF2B5EF4-FFF2-40B4-BE49-F238E27FC236}">
              <a16:creationId xmlns:a16="http://schemas.microsoft.com/office/drawing/2014/main" xmlns="" id="{00000000-0008-0000-4800-00002A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34075" y="900112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1</xdr:col>
      <xdr:colOff>9525</xdr:colOff>
      <xdr:row>26</xdr:row>
      <xdr:rowOff>0</xdr:rowOff>
    </xdr:to>
    <xdr:pic>
      <xdr:nvPicPr>
        <xdr:cNvPr id="43" name="Picture 6" descr="Utilizar Mayús+Entrar para abrir el menú (nueva ventana)">
          <a:extLst>
            <a:ext uri="{FF2B5EF4-FFF2-40B4-BE49-F238E27FC236}">
              <a16:creationId xmlns:a16="http://schemas.microsoft.com/office/drawing/2014/main" xmlns="" id="{00000000-0008-0000-4800-00002B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2420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xdr:row>
      <xdr:rowOff>0</xdr:rowOff>
    </xdr:from>
    <xdr:to>
      <xdr:col>2</xdr:col>
      <xdr:colOff>0</xdr:colOff>
      <xdr:row>11</xdr:row>
      <xdr:rowOff>123825</xdr:rowOff>
    </xdr:to>
    <xdr:pic>
      <xdr:nvPicPr>
        <xdr:cNvPr id="44" name="Picture 5" descr="Editar">
          <a:extLst>
            <a:ext uri="{FF2B5EF4-FFF2-40B4-BE49-F238E27FC236}">
              <a16:creationId xmlns:a16="http://schemas.microsoft.com/office/drawing/2014/main" xmlns="" id="{00000000-0008-0000-4800-00002C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5162550"/>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0</xdr:rowOff>
    </xdr:from>
    <xdr:to>
      <xdr:col>1</xdr:col>
      <xdr:colOff>9525</xdr:colOff>
      <xdr:row>25</xdr:row>
      <xdr:rowOff>0</xdr:rowOff>
    </xdr:to>
    <xdr:pic>
      <xdr:nvPicPr>
        <xdr:cNvPr id="45" name="Picture 4" descr="Utilizar Mayús+Entrar para abrir el menú (nueva ventana)">
          <a:extLst>
            <a:ext uri="{FF2B5EF4-FFF2-40B4-BE49-F238E27FC236}">
              <a16:creationId xmlns:a16="http://schemas.microsoft.com/office/drawing/2014/main" xmlns="" id="{00000000-0008-0000-4800-00002D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1203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xdr:row>
      <xdr:rowOff>0</xdr:rowOff>
    </xdr:from>
    <xdr:to>
      <xdr:col>2</xdr:col>
      <xdr:colOff>0</xdr:colOff>
      <xdr:row>9</xdr:row>
      <xdr:rowOff>123825</xdr:rowOff>
    </xdr:to>
    <xdr:pic>
      <xdr:nvPicPr>
        <xdr:cNvPr id="46" name="Picture 3" descr="Editar">
          <a:extLst>
            <a:ext uri="{FF2B5EF4-FFF2-40B4-BE49-F238E27FC236}">
              <a16:creationId xmlns:a16="http://schemas.microsoft.com/office/drawing/2014/main" xmlns="" id="{00000000-0008-0000-4800-00002E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4048125"/>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13</xdr:row>
      <xdr:rowOff>0</xdr:rowOff>
    </xdr:from>
    <xdr:to>
      <xdr:col>1</xdr:col>
      <xdr:colOff>9525</xdr:colOff>
      <xdr:row>13</xdr:row>
      <xdr:rowOff>0</xdr:rowOff>
    </xdr:to>
    <xdr:pic>
      <xdr:nvPicPr>
        <xdr:cNvPr id="47" name="Picture 2" descr="Utilizar Mayús+Entrar para abrir el menú (nueva ventana)">
          <a:extLst>
            <a:ext uri="{FF2B5EF4-FFF2-40B4-BE49-F238E27FC236}">
              <a16:creationId xmlns:a16="http://schemas.microsoft.com/office/drawing/2014/main" xmlns="" id="{00000000-0008-0000-4800-00002F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4475" y="62769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0</xdr:colOff>
      <xdr:row>13</xdr:row>
      <xdr:rowOff>123825</xdr:rowOff>
    </xdr:to>
    <xdr:pic>
      <xdr:nvPicPr>
        <xdr:cNvPr id="48" name="Picture 1" descr="Editar">
          <a:extLst>
            <a:ext uri="{FF2B5EF4-FFF2-40B4-BE49-F238E27FC236}">
              <a16:creationId xmlns:a16="http://schemas.microsoft.com/office/drawing/2014/main" xmlns="" id="{00000000-0008-0000-4800-000030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934075" y="6276975"/>
          <a:ext cx="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419096</xdr:colOff>
      <xdr:row>1</xdr:row>
      <xdr:rowOff>276223</xdr:rowOff>
    </xdr:from>
    <xdr:to>
      <xdr:col>7</xdr:col>
      <xdr:colOff>385760</xdr:colOff>
      <xdr:row>8</xdr:row>
      <xdr:rowOff>430052</xdr:rowOff>
    </xdr:to>
    <xdr:graphicFrame macro="">
      <xdr:nvGraphicFramePr>
        <xdr:cNvPr id="5" name="4 Gráfico">
          <a:extLst>
            <a:ext uri="{FF2B5EF4-FFF2-40B4-BE49-F238E27FC236}">
              <a16:creationId xmlns:a16="http://schemas.microsoft.com/office/drawing/2014/main" xmlns=""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438149</xdr:colOff>
      <xdr:row>2</xdr:row>
      <xdr:rowOff>47625</xdr:rowOff>
    </xdr:from>
    <xdr:to>
      <xdr:col>9</xdr:col>
      <xdr:colOff>76199</xdr:colOff>
      <xdr:row>32</xdr:row>
      <xdr:rowOff>61913</xdr:rowOff>
    </xdr:to>
    <xdr:graphicFrame macro="">
      <xdr:nvGraphicFramePr>
        <xdr:cNvPr id="6" name="5 Gráfico">
          <a:extLst>
            <a:ext uri="{FF2B5EF4-FFF2-40B4-BE49-F238E27FC236}">
              <a16:creationId xmlns:a16="http://schemas.microsoft.com/office/drawing/2014/main" xmlns=""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631980</xdr:colOff>
      <xdr:row>2</xdr:row>
      <xdr:rowOff>10552</xdr:rowOff>
    </xdr:from>
    <xdr:to>
      <xdr:col>7</xdr:col>
      <xdr:colOff>93748</xdr:colOff>
      <xdr:row>19</xdr:row>
      <xdr:rowOff>17029</xdr:rowOff>
    </xdr:to>
    <xdr:graphicFrame macro="">
      <xdr:nvGraphicFramePr>
        <xdr:cNvPr id="4" name="3 Gráfico">
          <a:extLst>
            <a:ext uri="{FF2B5EF4-FFF2-40B4-BE49-F238E27FC236}">
              <a16:creationId xmlns:a16="http://schemas.microsoft.com/office/drawing/2014/main" xmlns="" id="{00000000-0008-0000-0F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238123</xdr:colOff>
      <xdr:row>1</xdr:row>
      <xdr:rowOff>144207</xdr:rowOff>
    </xdr:from>
    <xdr:to>
      <xdr:col>2</xdr:col>
      <xdr:colOff>536867</xdr:colOff>
      <xdr:row>19</xdr:row>
      <xdr:rowOff>17029</xdr:rowOff>
    </xdr:to>
    <xdr:graphicFrame macro="">
      <xdr:nvGraphicFramePr>
        <xdr:cNvPr id="5" name="4 Gráfico">
          <a:extLst>
            <a:ext uri="{FF2B5EF4-FFF2-40B4-BE49-F238E27FC236}">
              <a16:creationId xmlns:a16="http://schemas.microsoft.com/office/drawing/2014/main" xmlns="" id="{00000000-0008-0000-0F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295273</xdr:colOff>
      <xdr:row>2</xdr:row>
      <xdr:rowOff>47624</xdr:rowOff>
    </xdr:from>
    <xdr:to>
      <xdr:col>5</xdr:col>
      <xdr:colOff>371475</xdr:colOff>
      <xdr:row>31</xdr:row>
      <xdr:rowOff>0</xdr:rowOff>
    </xdr:to>
    <xdr:graphicFrame macro="">
      <xdr:nvGraphicFramePr>
        <xdr:cNvPr id="4" name="3 Gráfico">
          <a:extLst>
            <a:ext uri="{FF2B5EF4-FFF2-40B4-BE49-F238E27FC236}">
              <a16:creationId xmlns:a16="http://schemas.microsoft.com/office/drawing/2014/main" xmlns=""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228598</xdr:colOff>
      <xdr:row>2</xdr:row>
      <xdr:rowOff>66671</xdr:rowOff>
    </xdr:from>
    <xdr:to>
      <xdr:col>9</xdr:col>
      <xdr:colOff>77150</xdr:colOff>
      <xdr:row>28</xdr:row>
      <xdr:rowOff>68577</xdr:rowOff>
    </xdr:to>
    <xdr:graphicFrame macro="">
      <xdr:nvGraphicFramePr>
        <xdr:cNvPr id="4" name="3 Gráfico">
          <a:extLst>
            <a:ext uri="{FF2B5EF4-FFF2-40B4-BE49-F238E27FC236}">
              <a16:creationId xmlns:a16="http://schemas.microsoft.com/office/drawing/2014/main" xmlns="" id="{00000000-0008-0000-14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228598</xdr:colOff>
      <xdr:row>2</xdr:row>
      <xdr:rowOff>9522</xdr:rowOff>
    </xdr:from>
    <xdr:to>
      <xdr:col>8</xdr:col>
      <xdr:colOff>69528</xdr:colOff>
      <xdr:row>22</xdr:row>
      <xdr:rowOff>170495</xdr:rowOff>
    </xdr:to>
    <xdr:graphicFrame macro="">
      <xdr:nvGraphicFramePr>
        <xdr:cNvPr id="3" name="2 Gráfico">
          <a:extLst>
            <a:ext uri="{FF2B5EF4-FFF2-40B4-BE49-F238E27FC236}">
              <a16:creationId xmlns:a16="http://schemas.microsoft.com/office/drawing/2014/main" xmlns="" id="{00000000-0008-0000-15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7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abSelected="1" zoomScaleNormal="100" workbookViewId="0">
      <selection activeCell="A17" sqref="A17"/>
    </sheetView>
  </sheetViews>
  <sheetFormatPr baseColWidth="10" defaultRowHeight="15"/>
  <cols>
    <col min="1" max="1" width="158.28515625" bestFit="1" customWidth="1"/>
  </cols>
  <sheetData>
    <row r="1" spans="1:1" ht="32.25" customHeight="1">
      <c r="A1" s="1156" t="s">
        <v>690</v>
      </c>
    </row>
    <row r="2" spans="1:1" ht="18" customHeight="1">
      <c r="A2" s="1157" t="s">
        <v>38</v>
      </c>
    </row>
    <row r="3" spans="1:1" ht="18" customHeight="1">
      <c r="A3" s="1157" t="s">
        <v>44</v>
      </c>
    </row>
    <row r="4" spans="1:1" ht="18" customHeight="1">
      <c r="A4" s="1157" t="s">
        <v>53</v>
      </c>
    </row>
    <row r="5" spans="1:1" ht="18" customHeight="1">
      <c r="A5" s="1157" t="s">
        <v>652</v>
      </c>
    </row>
    <row r="6" spans="1:1" ht="18" customHeight="1">
      <c r="A6" s="1157" t="s">
        <v>67</v>
      </c>
    </row>
    <row r="7" spans="1:1" ht="18" customHeight="1">
      <c r="A7" s="1157" t="s">
        <v>70</v>
      </c>
    </row>
    <row r="8" spans="1:1" ht="18" customHeight="1">
      <c r="A8" s="1157" t="s">
        <v>653</v>
      </c>
    </row>
    <row r="9" spans="1:1" ht="18" customHeight="1">
      <c r="A9" s="1157" t="s">
        <v>99</v>
      </c>
    </row>
    <row r="10" spans="1:1" ht="18" customHeight="1">
      <c r="A10" s="1157" t="s">
        <v>98</v>
      </c>
    </row>
    <row r="11" spans="1:1" ht="18" customHeight="1">
      <c r="A11" s="1157" t="s">
        <v>111</v>
      </c>
    </row>
    <row r="12" spans="1:1" ht="18" customHeight="1">
      <c r="A12" s="1157" t="s">
        <v>132</v>
      </c>
    </row>
    <row r="13" spans="1:1" ht="18" customHeight="1">
      <c r="A13" s="1157" t="s">
        <v>129</v>
      </c>
    </row>
    <row r="14" spans="1:1" ht="18" customHeight="1">
      <c r="A14" s="1157" t="s">
        <v>133</v>
      </c>
    </row>
    <row r="15" spans="1:1" ht="18" customHeight="1">
      <c r="A15" s="1157" t="s">
        <v>134</v>
      </c>
    </row>
    <row r="16" spans="1:1" ht="18" customHeight="1">
      <c r="A16" s="1157" t="s">
        <v>654</v>
      </c>
    </row>
    <row r="17" spans="1:1" ht="18" customHeight="1">
      <c r="A17" s="1157" t="s">
        <v>136</v>
      </c>
    </row>
    <row r="18" spans="1:1" ht="18" customHeight="1">
      <c r="A18" s="1157" t="s">
        <v>691</v>
      </c>
    </row>
    <row r="19" spans="1:1" ht="18" customHeight="1">
      <c r="A19" s="1157" t="s">
        <v>160</v>
      </c>
    </row>
    <row r="20" spans="1:1" ht="18" customHeight="1">
      <c r="A20" s="1157" t="s">
        <v>161</v>
      </c>
    </row>
    <row r="21" spans="1:1" ht="18" customHeight="1">
      <c r="A21" s="1157" t="s">
        <v>170</v>
      </c>
    </row>
    <row r="22" spans="1:1" ht="18" customHeight="1">
      <c r="A22" s="1157" t="s">
        <v>173</v>
      </c>
    </row>
    <row r="23" spans="1:1" ht="18" customHeight="1">
      <c r="A23" s="1157" t="s">
        <v>679</v>
      </c>
    </row>
    <row r="24" spans="1:1" ht="18" customHeight="1">
      <c r="A24" s="1157" t="s">
        <v>183</v>
      </c>
    </row>
    <row r="25" spans="1:1" ht="18" customHeight="1">
      <c r="A25" s="1157" t="s">
        <v>185</v>
      </c>
    </row>
    <row r="26" spans="1:1" ht="18" customHeight="1">
      <c r="A26" s="1157" t="s">
        <v>689</v>
      </c>
    </row>
    <row r="27" spans="1:1" ht="18" customHeight="1">
      <c r="A27" s="1157" t="s">
        <v>192</v>
      </c>
    </row>
    <row r="28" spans="1:1" ht="18" customHeight="1">
      <c r="A28" s="1157" t="s">
        <v>208</v>
      </c>
    </row>
    <row r="29" spans="1:1" ht="18" customHeight="1">
      <c r="A29" s="1157" t="s">
        <v>656</v>
      </c>
    </row>
    <row r="30" spans="1:1" ht="18" customHeight="1">
      <c r="A30" s="1157" t="s">
        <v>657</v>
      </c>
    </row>
    <row r="31" spans="1:1" ht="18" customHeight="1">
      <c r="A31" s="1157" t="s">
        <v>212</v>
      </c>
    </row>
    <row r="32" spans="1:1" ht="18" customHeight="1">
      <c r="A32" s="1157" t="s">
        <v>658</v>
      </c>
    </row>
    <row r="33" spans="1:1" ht="18" customHeight="1">
      <c r="A33" s="1157" t="s">
        <v>220</v>
      </c>
    </row>
    <row r="34" spans="1:1" ht="18" customHeight="1">
      <c r="A34" s="1157" t="s">
        <v>624</v>
      </c>
    </row>
    <row r="35" spans="1:1" ht="18" customHeight="1">
      <c r="A35" s="1157" t="s">
        <v>680</v>
      </c>
    </row>
    <row r="36" spans="1:1" ht="18" customHeight="1">
      <c r="A36" s="1157" t="s">
        <v>224</v>
      </c>
    </row>
    <row r="37" spans="1:1" ht="18" customHeight="1">
      <c r="A37" s="1157" t="s">
        <v>659</v>
      </c>
    </row>
    <row r="38" spans="1:1" ht="18" customHeight="1">
      <c r="A38" s="1157" t="s">
        <v>234</v>
      </c>
    </row>
    <row r="39" spans="1:1" ht="18" customHeight="1">
      <c r="A39" s="1157" t="s">
        <v>242</v>
      </c>
    </row>
    <row r="40" spans="1:1" ht="18" customHeight="1">
      <c r="A40" s="1157" t="s">
        <v>256</v>
      </c>
    </row>
    <row r="41" spans="1:1" ht="18" customHeight="1">
      <c r="A41" s="1157" t="s">
        <v>660</v>
      </c>
    </row>
    <row r="42" spans="1:1" ht="18" customHeight="1">
      <c r="A42" s="1157" t="s">
        <v>661</v>
      </c>
    </row>
    <row r="43" spans="1:1" ht="18" customHeight="1">
      <c r="A43" s="1157" t="s">
        <v>662</v>
      </c>
    </row>
    <row r="44" spans="1:1" ht="18" customHeight="1">
      <c r="A44" s="1157" t="s">
        <v>273</v>
      </c>
    </row>
    <row r="45" spans="1:1" ht="18" customHeight="1">
      <c r="A45" s="1157" t="s">
        <v>663</v>
      </c>
    </row>
    <row r="46" spans="1:1" ht="18" customHeight="1">
      <c r="A46" s="1157" t="s">
        <v>664</v>
      </c>
    </row>
    <row r="47" spans="1:1" ht="18" customHeight="1">
      <c r="A47" s="1157" t="s">
        <v>665</v>
      </c>
    </row>
    <row r="48" spans="1:1" ht="18" customHeight="1">
      <c r="A48" s="1157" t="s">
        <v>292</v>
      </c>
    </row>
    <row r="49" spans="1:1" ht="18" customHeight="1">
      <c r="A49" s="1157" t="s">
        <v>667</v>
      </c>
    </row>
    <row r="50" spans="1:1" ht="18" customHeight="1">
      <c r="A50" s="1157" t="s">
        <v>668</v>
      </c>
    </row>
    <row r="51" spans="1:1" ht="18" customHeight="1">
      <c r="A51" s="1157" t="s">
        <v>309</v>
      </c>
    </row>
    <row r="52" spans="1:1" ht="18" customHeight="1">
      <c r="A52" s="1157" t="s">
        <v>669</v>
      </c>
    </row>
    <row r="53" spans="1:1" ht="18" customHeight="1">
      <c r="A53" s="1157" t="s">
        <v>323</v>
      </c>
    </row>
    <row r="54" spans="1:1" ht="18" customHeight="1">
      <c r="A54" s="1157" t="s">
        <v>332</v>
      </c>
    </row>
    <row r="55" spans="1:1" ht="18" customHeight="1">
      <c r="A55" s="1157" t="s">
        <v>670</v>
      </c>
    </row>
    <row r="56" spans="1:1" ht="18" customHeight="1">
      <c r="A56" s="1157" t="s">
        <v>671</v>
      </c>
    </row>
    <row r="57" spans="1:1" ht="18" customHeight="1">
      <c r="A57" s="1157" t="s">
        <v>672</v>
      </c>
    </row>
    <row r="58" spans="1:1" ht="18" customHeight="1">
      <c r="A58" s="1157" t="s">
        <v>354</v>
      </c>
    </row>
    <row r="59" spans="1:1" ht="18" customHeight="1">
      <c r="A59" s="1157" t="s">
        <v>673</v>
      </c>
    </row>
    <row r="60" spans="1:1" ht="18" customHeight="1">
      <c r="A60" s="1157" t="s">
        <v>365</v>
      </c>
    </row>
    <row r="61" spans="1:1" ht="18" customHeight="1">
      <c r="A61" s="1157" t="s">
        <v>374</v>
      </c>
    </row>
    <row r="62" spans="1:1" ht="18" customHeight="1">
      <c r="A62" s="1157" t="s">
        <v>378</v>
      </c>
    </row>
    <row r="63" spans="1:1" ht="18" customHeight="1">
      <c r="A63" s="1157" t="s">
        <v>380</v>
      </c>
    </row>
    <row r="64" spans="1:1" ht="18" customHeight="1">
      <c r="A64" s="1157" t="s">
        <v>382</v>
      </c>
    </row>
    <row r="65" spans="1:1" ht="18" customHeight="1">
      <c r="A65" s="1157" t="s">
        <v>674</v>
      </c>
    </row>
    <row r="66" spans="1:1" ht="18" customHeight="1">
      <c r="A66" s="1157" t="s">
        <v>386</v>
      </c>
    </row>
    <row r="67" spans="1:1" ht="18" customHeight="1">
      <c r="A67" s="1157" t="s">
        <v>389</v>
      </c>
    </row>
    <row r="68" spans="1:1" ht="18" customHeight="1">
      <c r="A68" s="1157" t="s">
        <v>393</v>
      </c>
    </row>
    <row r="69" spans="1:1" ht="18" customHeight="1">
      <c r="A69" s="1157" t="s">
        <v>396</v>
      </c>
    </row>
    <row r="70" spans="1:1" ht="18" customHeight="1">
      <c r="A70" s="1157" t="s">
        <v>398</v>
      </c>
    </row>
    <row r="71" spans="1:1" ht="18" customHeight="1">
      <c r="A71" s="1157" t="s">
        <v>400</v>
      </c>
    </row>
    <row r="72" spans="1:1" ht="18" customHeight="1">
      <c r="A72" s="1157" t="s">
        <v>411</v>
      </c>
    </row>
    <row r="73" spans="1:1" ht="18" customHeight="1">
      <c r="A73" s="1157" t="s">
        <v>418</v>
      </c>
    </row>
    <row r="74" spans="1:1" ht="18" customHeight="1">
      <c r="A74" s="1157" t="s">
        <v>461</v>
      </c>
    </row>
    <row r="75" spans="1:1" ht="18" customHeight="1">
      <c r="A75" s="1157" t="s">
        <v>466</v>
      </c>
    </row>
    <row r="76" spans="1:1" ht="18" customHeight="1">
      <c r="A76" s="1157" t="s">
        <v>676</v>
      </c>
    </row>
    <row r="77" spans="1:1" ht="18" customHeight="1">
      <c r="A77" s="1157" t="s">
        <v>678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H1" sqref="H1"/>
    </sheetView>
  </sheetViews>
  <sheetFormatPr baseColWidth="10" defaultColWidth="11.5703125" defaultRowHeight="15"/>
  <cols>
    <col min="1" max="1" width="30.28515625" style="22" customWidth="1"/>
    <col min="2" max="3" width="10.7109375" style="22" customWidth="1"/>
    <col min="4" max="4" width="2.28515625" style="22" customWidth="1"/>
    <col min="5" max="5" width="10.7109375" style="22" customWidth="1"/>
    <col min="6" max="6" width="13.42578125" style="22" customWidth="1"/>
    <col min="7" max="16384" width="11.5703125" style="22"/>
  </cols>
  <sheetData>
    <row r="1" spans="1:8" s="17" customFormat="1" ht="45" customHeight="1">
      <c r="A1" s="23" t="s">
        <v>98</v>
      </c>
      <c r="B1" s="23"/>
      <c r="C1" s="23"/>
      <c r="D1" s="23"/>
      <c r="E1" s="23"/>
      <c r="F1" s="23"/>
      <c r="G1" s="23"/>
      <c r="H1" s="16"/>
    </row>
    <row r="2" spans="1:8" s="38" customFormat="1" ht="13.5" thickBot="1"/>
    <row r="3" spans="1:8" s="38" customFormat="1" ht="19.899999999999999" customHeight="1" thickBot="1">
      <c r="A3" s="62"/>
      <c r="B3" s="62"/>
      <c r="C3" s="62"/>
      <c r="E3" s="1056" t="s">
        <v>65</v>
      </c>
      <c r="F3" s="1057"/>
    </row>
    <row r="4" spans="1:8" ht="19.899999999999999" customHeight="1" thickBot="1">
      <c r="A4" s="17"/>
      <c r="B4" s="670">
        <v>2015</v>
      </c>
      <c r="C4" s="671">
        <v>2016</v>
      </c>
      <c r="E4" s="799" t="s">
        <v>63</v>
      </c>
      <c r="F4" s="800" t="s">
        <v>66</v>
      </c>
    </row>
    <row r="5" spans="1:8" ht="19.899999999999999" customHeight="1">
      <c r="A5" s="64" t="s">
        <v>100</v>
      </c>
      <c r="B5" s="284">
        <v>205</v>
      </c>
      <c r="C5" s="285">
        <v>212</v>
      </c>
      <c r="E5" s="801">
        <f t="shared" ref="E5:E10" si="0">C5-B5</f>
        <v>7</v>
      </c>
      <c r="F5" s="798">
        <f t="shared" ref="F5:F10" si="1">(C5-B5)/B5</f>
        <v>3.4146341463414637E-2</v>
      </c>
    </row>
    <row r="6" spans="1:8" ht="25.15" customHeight="1">
      <c r="A6" s="65" t="s">
        <v>101</v>
      </c>
      <c r="B6" s="286">
        <v>84</v>
      </c>
      <c r="C6" s="287">
        <v>88</v>
      </c>
      <c r="E6" s="804">
        <f t="shared" si="0"/>
        <v>4</v>
      </c>
      <c r="F6" s="796">
        <f t="shared" si="1"/>
        <v>4.7619047619047616E-2</v>
      </c>
    </row>
    <row r="7" spans="1:8" ht="19.899999999999999" customHeight="1">
      <c r="A7" s="66" t="s">
        <v>102</v>
      </c>
      <c r="B7" s="286">
        <v>6</v>
      </c>
      <c r="C7" s="287">
        <v>6</v>
      </c>
      <c r="E7" s="804">
        <f t="shared" si="0"/>
        <v>0</v>
      </c>
      <c r="F7" s="805">
        <f t="shared" si="1"/>
        <v>0</v>
      </c>
    </row>
    <row r="8" spans="1:8" ht="19.899999999999999" customHeight="1">
      <c r="A8" s="66" t="s">
        <v>103</v>
      </c>
      <c r="B8" s="286">
        <v>3</v>
      </c>
      <c r="C8" s="287">
        <v>3</v>
      </c>
      <c r="E8" s="804">
        <f t="shared" si="0"/>
        <v>0</v>
      </c>
      <c r="F8" s="805">
        <f t="shared" si="1"/>
        <v>0</v>
      </c>
    </row>
    <row r="9" spans="1:8" ht="19.899999999999999" customHeight="1" thickBot="1">
      <c r="A9" s="67" t="s">
        <v>104</v>
      </c>
      <c r="B9" s="288">
        <v>6</v>
      </c>
      <c r="C9" s="289">
        <v>6</v>
      </c>
      <c r="E9" s="806">
        <f t="shared" si="0"/>
        <v>0</v>
      </c>
      <c r="F9" s="807">
        <f t="shared" si="1"/>
        <v>0</v>
      </c>
    </row>
    <row r="10" spans="1:8" ht="19.899999999999999" customHeight="1" thickBot="1">
      <c r="A10" s="672" t="s">
        <v>105</v>
      </c>
      <c r="B10" s="673">
        <f>SUM(B5:B9)</f>
        <v>304</v>
      </c>
      <c r="C10" s="674">
        <f>SUM(C5:C9)</f>
        <v>315</v>
      </c>
      <c r="E10" s="802">
        <f t="shared" si="0"/>
        <v>11</v>
      </c>
      <c r="F10" s="803">
        <f t="shared" si="1"/>
        <v>3.6184210526315791E-2</v>
      </c>
    </row>
    <row r="15" spans="1:8">
      <c r="A15" s="63"/>
    </row>
  </sheetData>
  <mergeCells count="1">
    <mergeCell ref="E3:F3"/>
  </mergeCells>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18" sqref="B18"/>
    </sheetView>
  </sheetViews>
  <sheetFormatPr baseColWidth="10" defaultColWidth="11.42578125" defaultRowHeight="12.75"/>
  <cols>
    <col min="1" max="1" width="27.7109375" style="12" customWidth="1"/>
    <col min="2" max="3" width="14.7109375" style="12" customWidth="1"/>
    <col min="4" max="4" width="2.28515625" style="12" customWidth="1"/>
    <col min="5" max="5" width="12.7109375" style="12" bestFit="1" customWidth="1"/>
    <col min="6" max="16384" width="11.42578125" style="12"/>
  </cols>
  <sheetData>
    <row r="1" spans="1:8" s="68" customFormat="1" ht="45" customHeight="1">
      <c r="A1" s="23" t="s">
        <v>106</v>
      </c>
      <c r="B1" s="23"/>
      <c r="C1" s="23"/>
      <c r="D1" s="23"/>
      <c r="E1" s="23"/>
      <c r="F1" s="23"/>
    </row>
    <row r="2" spans="1:8" s="17" customFormat="1" ht="15.75" thickBot="1"/>
    <row r="3" spans="1:8" s="17" customFormat="1" ht="19.899999999999999" customHeight="1" thickBot="1">
      <c r="B3" s="675">
        <v>2015</v>
      </c>
      <c r="C3" s="676">
        <v>2016</v>
      </c>
      <c r="D3" s="71"/>
      <c r="E3" s="1058" t="s">
        <v>42</v>
      </c>
      <c r="F3" s="1059"/>
    </row>
    <row r="4" spans="1:8" s="22" customFormat="1" ht="27" customHeight="1" thickBot="1">
      <c r="A4" s="72"/>
      <c r="B4" s="677" t="s">
        <v>41</v>
      </c>
      <c r="C4" s="677" t="s">
        <v>41</v>
      </c>
      <c r="D4" s="17"/>
      <c r="E4" s="799" t="s">
        <v>41</v>
      </c>
      <c r="F4" s="797" t="s">
        <v>110</v>
      </c>
      <c r="G4" s="17"/>
      <c r="H4" s="17"/>
    </row>
    <row r="5" spans="1:8" s="22" customFormat="1" ht="19.899999999999999" customHeight="1">
      <c r="A5" s="74" t="s">
        <v>109</v>
      </c>
      <c r="B5" s="290">
        <v>4398741.824022294</v>
      </c>
      <c r="C5" s="291">
        <v>4563540.837909136</v>
      </c>
      <c r="D5" s="77"/>
      <c r="E5" s="808">
        <f>C5-B5</f>
        <v>164799.01388684195</v>
      </c>
      <c r="F5" s="809">
        <f>(C5-B5)/B5</f>
        <v>3.7465034430265005E-2</v>
      </c>
    </row>
    <row r="6" spans="1:8" s="22" customFormat="1" ht="19.899999999999999" customHeight="1">
      <c r="A6" s="78" t="s">
        <v>107</v>
      </c>
      <c r="B6" s="292">
        <v>1200312.0317500001</v>
      </c>
      <c r="C6" s="293">
        <v>1313808.9812799999</v>
      </c>
      <c r="D6" s="77"/>
      <c r="E6" s="810">
        <f>C6-B6</f>
        <v>113496.94952999987</v>
      </c>
      <c r="F6" s="811">
        <f>(C6-B6)/B6</f>
        <v>9.4556204160118687E-2</v>
      </c>
    </row>
    <row r="7" spans="1:8" s="22" customFormat="1" ht="19.899999999999999" customHeight="1" thickBot="1">
      <c r="A7" s="81" t="s">
        <v>108</v>
      </c>
      <c r="B7" s="294">
        <v>3198429.7922722939</v>
      </c>
      <c r="C7" s="295">
        <v>3249731.856629136</v>
      </c>
      <c r="D7" s="77"/>
      <c r="E7" s="812">
        <f>C7-B7</f>
        <v>51302.064356842078</v>
      </c>
      <c r="F7" s="813">
        <f>(C7-B7)/B7</f>
        <v>1.6039765662761357E-2</v>
      </c>
    </row>
    <row r="8" spans="1:8" s="17" customFormat="1" ht="15"/>
    <row r="9" spans="1:8" s="17" customFormat="1" ht="15"/>
    <row r="10" spans="1:8" s="17" customFormat="1" ht="15"/>
  </sheetData>
  <mergeCells count="1">
    <mergeCell ref="E3:F3"/>
  </mergeCells>
  <printOptions horizontalCentered="1" verticalCentered="1"/>
  <pageMargins left="0.39370078740157483" right="0.35433070866141736" top="0.78740157480314965" bottom="0.19685039370078741" header="0.43307086614173229" footer="0.43307086614173229"/>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heetViews>
  <sheetFormatPr baseColWidth="10" defaultColWidth="11.42578125" defaultRowHeight="12.75"/>
  <cols>
    <col min="1" max="1" width="19.28515625" style="84" customWidth="1"/>
    <col min="2" max="13" width="11.7109375" style="84" customWidth="1"/>
    <col min="14" max="16384" width="11.42578125" style="84"/>
  </cols>
  <sheetData>
    <row r="1" spans="1:14" s="68" customFormat="1" ht="45" customHeight="1">
      <c r="A1" s="23" t="s">
        <v>111</v>
      </c>
      <c r="B1" s="23"/>
      <c r="C1" s="23"/>
      <c r="D1" s="23"/>
      <c r="E1" s="23"/>
      <c r="F1" s="23"/>
      <c r="G1" s="23"/>
      <c r="H1" s="23"/>
      <c r="I1" s="23"/>
    </row>
    <row r="2" spans="1:14">
      <c r="L2" s="92"/>
      <c r="M2" s="93"/>
    </row>
    <row r="3" spans="1:14">
      <c r="L3" s="92"/>
      <c r="M3" s="93"/>
      <c r="N3" s="94"/>
    </row>
    <row r="36" spans="1:9" ht="13.5" thickBot="1"/>
    <row r="37" spans="1:9" s="85" customFormat="1" ht="19.899999999999999" customHeight="1" thickBot="1">
      <c r="B37" s="69">
        <v>2009</v>
      </c>
      <c r="C37" s="86">
        <v>2010</v>
      </c>
      <c r="D37" s="69">
        <v>2011</v>
      </c>
      <c r="E37" s="86">
        <v>2012</v>
      </c>
      <c r="F37" s="69">
        <v>2013</v>
      </c>
      <c r="G37" s="86">
        <v>2014</v>
      </c>
      <c r="H37" s="69">
        <v>2015</v>
      </c>
      <c r="I37" s="70">
        <v>2016</v>
      </c>
    </row>
    <row r="38" spans="1:9" s="88" customFormat="1" ht="19.899999999999999" customHeight="1">
      <c r="A38" s="87" t="s">
        <v>131</v>
      </c>
      <c r="B38" s="436">
        <v>4068712.8816560996</v>
      </c>
      <c r="C38" s="437">
        <v>3954897.5947099994</v>
      </c>
      <c r="D38" s="436">
        <v>4034191.014140001</v>
      </c>
      <c r="E38" s="437">
        <v>4070844.3805172136</v>
      </c>
      <c r="F38" s="436">
        <v>4368385.4952831548</v>
      </c>
      <c r="G38" s="437">
        <v>4255033.6640033815</v>
      </c>
      <c r="H38" s="436">
        <v>4398741.824022294</v>
      </c>
      <c r="I38" s="438">
        <v>4563540.837909136</v>
      </c>
    </row>
    <row r="39" spans="1:9" s="88" customFormat="1" ht="19.899999999999999" customHeight="1">
      <c r="A39" s="89" t="s">
        <v>107</v>
      </c>
      <c r="B39" s="439">
        <v>1032557.03625</v>
      </c>
      <c r="C39" s="440">
        <v>1085991.9175</v>
      </c>
      <c r="D39" s="439">
        <v>891687.28760599997</v>
      </c>
      <c r="E39" s="440">
        <v>1092254.5549000001</v>
      </c>
      <c r="F39" s="439">
        <v>1461255.496945</v>
      </c>
      <c r="G39" s="440">
        <v>1247467.96845</v>
      </c>
      <c r="H39" s="439">
        <v>1200312.0317500001</v>
      </c>
      <c r="I39" s="441">
        <v>1313808.9812799999</v>
      </c>
    </row>
    <row r="40" spans="1:9" s="88" customFormat="1" ht="19.899999999999999" customHeight="1" thickBot="1">
      <c r="A40" s="90" t="s">
        <v>108</v>
      </c>
      <c r="B40" s="442">
        <f>B38-B39</f>
        <v>3036155.8454060997</v>
      </c>
      <c r="C40" s="443">
        <f>C38-C39</f>
        <v>2868905.6772099994</v>
      </c>
      <c r="D40" s="442">
        <f>D38-D39</f>
        <v>3142503.7265340011</v>
      </c>
      <c r="E40" s="443">
        <f>E38-E39</f>
        <v>2978589.8256172137</v>
      </c>
      <c r="F40" s="442">
        <f>F38-F39</f>
        <v>2907129.9983381545</v>
      </c>
      <c r="G40" s="443">
        <f>G38-G39</f>
        <v>3007565.6955533815</v>
      </c>
      <c r="H40" s="442">
        <f>H38-H39</f>
        <v>3198429.7922722939</v>
      </c>
      <c r="I40" s="444">
        <f>I38-I39</f>
        <v>3249731.856629136</v>
      </c>
    </row>
    <row r="41" spans="1:9" s="88" customFormat="1" ht="19.899999999999999" customHeight="1" thickBot="1">
      <c r="A41" s="91" t="s">
        <v>112</v>
      </c>
      <c r="B41" s="570">
        <v>-4.4990575200713034E-2</v>
      </c>
      <c r="C41" s="569">
        <f>C40/B40-1</f>
        <v>-5.5086160497709868E-2</v>
      </c>
      <c r="D41" s="570">
        <f>D40/C40-1</f>
        <v>9.5366693822459325E-2</v>
      </c>
      <c r="E41" s="569">
        <f>E40/D40-1</f>
        <v>-5.2160288477231087E-2</v>
      </c>
      <c r="F41" s="570">
        <f>F40/E40-1</f>
        <v>-2.3991160738035311E-2</v>
      </c>
      <c r="G41" s="569">
        <f>G40/F40-1</f>
        <v>3.4548058488144795E-2</v>
      </c>
      <c r="H41" s="570">
        <f>H40/G40-1</f>
        <v>6.3461322557675448E-2</v>
      </c>
      <c r="I41" s="571">
        <f>I40/H40-1</f>
        <v>1.6039765662761329E-2</v>
      </c>
    </row>
  </sheetData>
  <printOptions horizontalCentered="1" verticalCentered="1"/>
  <pageMargins left="0.39370078740157483" right="0.35433070866141736" top="0.78740157480314965" bottom="0.19685039370078741" header="0.43307086614173229" footer="0.43307086614173229"/>
  <pageSetup paperSize="9"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J23" sqref="J23"/>
    </sheetView>
  </sheetViews>
  <sheetFormatPr baseColWidth="10" defaultColWidth="11.5703125" defaultRowHeight="12.75"/>
  <cols>
    <col min="1" max="1" width="46" style="95" customWidth="1"/>
    <col min="2" max="2" width="13.5703125" style="96" customWidth="1"/>
    <col min="3" max="3" width="10.7109375" style="96" customWidth="1"/>
    <col min="4" max="4" width="13.42578125" style="96" customWidth="1"/>
    <col min="5" max="5" width="10.7109375" style="97" customWidth="1"/>
    <col min="6" max="6" width="2.28515625" style="12" customWidth="1"/>
    <col min="7" max="7" width="12.85546875" style="12" customWidth="1"/>
    <col min="8" max="8" width="11.42578125" style="12" customWidth="1"/>
    <col min="9" max="16384" width="11.5703125" style="95"/>
  </cols>
  <sheetData>
    <row r="1" spans="1:8" s="68" customFormat="1" ht="45" customHeight="1">
      <c r="A1" s="23" t="s">
        <v>132</v>
      </c>
      <c r="B1" s="23"/>
      <c r="C1" s="23"/>
      <c r="D1" s="23"/>
      <c r="E1" s="23"/>
      <c r="F1" s="23"/>
      <c r="G1" s="23"/>
      <c r="H1" s="23"/>
    </row>
    <row r="2" spans="1:8" ht="15.75" thickBot="1">
      <c r="F2" s="37"/>
      <c r="G2" s="22"/>
      <c r="H2" s="22"/>
    </row>
    <row r="3" spans="1:8" ht="19.899999999999999" customHeight="1" thickBot="1">
      <c r="A3" s="98"/>
      <c r="B3" s="1056">
        <v>2015</v>
      </c>
      <c r="C3" s="1057"/>
      <c r="D3" s="1056">
        <v>2016</v>
      </c>
      <c r="E3" s="1057"/>
      <c r="F3" s="71"/>
      <c r="G3" s="1058" t="s">
        <v>42</v>
      </c>
      <c r="H3" s="1059"/>
    </row>
    <row r="4" spans="1:8" ht="27" customHeight="1" thickBot="1">
      <c r="A4" s="99"/>
      <c r="B4" s="658" t="s">
        <v>41</v>
      </c>
      <c r="C4" s="678" t="s">
        <v>113</v>
      </c>
      <c r="D4" s="658" t="s">
        <v>41</v>
      </c>
      <c r="E4" s="678" t="s">
        <v>113</v>
      </c>
      <c r="F4" s="17"/>
      <c r="G4" s="833" t="s">
        <v>41</v>
      </c>
      <c r="H4" s="678" t="s">
        <v>110</v>
      </c>
    </row>
    <row r="5" spans="1:8" ht="15" customHeight="1">
      <c r="A5" s="572" t="s">
        <v>114</v>
      </c>
      <c r="B5" s="296">
        <v>1062635.5425565229</v>
      </c>
      <c r="C5" s="574">
        <f>B5/$B$56</f>
        <v>0.2415771566208513</v>
      </c>
      <c r="D5" s="296">
        <v>1121955.962561954</v>
      </c>
      <c r="E5" s="574">
        <f t="shared" ref="E5:E56" si="0">D5/$D$56</f>
        <v>0.24585207022624067</v>
      </c>
      <c r="F5" s="77"/>
      <c r="G5" s="990">
        <f>(D5-B5)</f>
        <v>59320.420005431166</v>
      </c>
      <c r="H5" s="991">
        <f>(D5-B5)/B5</f>
        <v>5.5823862114301376E-2</v>
      </c>
    </row>
    <row r="6" spans="1:8" ht="15" customHeight="1">
      <c r="A6" s="573" t="s">
        <v>115</v>
      </c>
      <c r="B6" s="297">
        <v>100308.52717798161</v>
      </c>
      <c r="C6" s="575">
        <f t="shared" ref="C6:C56" si="1">B6/$B$56</f>
        <v>2.2803913298611731E-2</v>
      </c>
      <c r="D6" s="297">
        <v>86073.109137172447</v>
      </c>
      <c r="E6" s="575">
        <f t="shared" si="0"/>
        <v>1.8861036242333335E-2</v>
      </c>
      <c r="F6" s="77"/>
      <c r="G6" s="990">
        <f t="shared" ref="G6:G56" si="2">(D6-B6)</f>
        <v>-14235.418040809163</v>
      </c>
      <c r="H6" s="991">
        <f t="shared" ref="H6:H56" si="3">(D6-B6)/B6</f>
        <v>-0.14191632996017045</v>
      </c>
    </row>
    <row r="7" spans="1:8" ht="15" customHeight="1">
      <c r="A7" s="573" t="s">
        <v>116</v>
      </c>
      <c r="B7" s="297">
        <v>36219.837030306146</v>
      </c>
      <c r="C7" s="575">
        <f t="shared" si="1"/>
        <v>8.2341356868237455E-3</v>
      </c>
      <c r="D7" s="297">
        <v>39564.113699134941</v>
      </c>
      <c r="E7" s="575">
        <f t="shared" si="0"/>
        <v>8.6696087762549567E-3</v>
      </c>
      <c r="F7" s="77"/>
      <c r="G7" s="990">
        <f t="shared" si="2"/>
        <v>3344.2766688287957</v>
      </c>
      <c r="H7" s="991">
        <f t="shared" si="3"/>
        <v>9.2332736506532218E-2</v>
      </c>
    </row>
    <row r="8" spans="1:8" ht="15" customHeight="1">
      <c r="A8" s="573" t="s">
        <v>117</v>
      </c>
      <c r="B8" s="297">
        <v>144271.7666124457</v>
      </c>
      <c r="C8" s="575">
        <f t="shared" si="1"/>
        <v>3.2798416543692678E-2</v>
      </c>
      <c r="D8" s="297">
        <v>146107.61979379391</v>
      </c>
      <c r="E8" s="575">
        <f t="shared" si="0"/>
        <v>3.201628406172774E-2</v>
      </c>
      <c r="F8" s="17"/>
      <c r="G8" s="990">
        <f t="shared" si="2"/>
        <v>1835.8531813482114</v>
      </c>
      <c r="H8" s="991">
        <f t="shared" si="3"/>
        <v>1.2724965004967509E-2</v>
      </c>
    </row>
    <row r="9" spans="1:8" ht="15" customHeight="1">
      <c r="A9" s="686" t="s">
        <v>118</v>
      </c>
      <c r="B9" s="684">
        <v>1343435.6733772564</v>
      </c>
      <c r="C9" s="685">
        <f t="shared" si="1"/>
        <v>0.30541362214997947</v>
      </c>
      <c r="D9" s="684">
        <v>1393700.8051920552</v>
      </c>
      <c r="E9" s="685">
        <f t="shared" si="0"/>
        <v>0.30539899930655667</v>
      </c>
      <c r="F9" s="17"/>
      <c r="G9" s="684">
        <f t="shared" si="2"/>
        <v>50265.131814798806</v>
      </c>
      <c r="H9" s="685">
        <f t="shared" si="3"/>
        <v>3.7415361830043965E-2</v>
      </c>
    </row>
    <row r="10" spans="1:8" ht="15" customHeight="1">
      <c r="A10" s="573" t="s">
        <v>115</v>
      </c>
      <c r="B10" s="297">
        <v>42876.049536420709</v>
      </c>
      <c r="C10" s="575">
        <f t="shared" si="1"/>
        <v>9.7473439569167597E-3</v>
      </c>
      <c r="D10" s="297">
        <v>36861.229550216754</v>
      </c>
      <c r="E10" s="575">
        <f t="shared" si="0"/>
        <v>8.0773309277769843E-3</v>
      </c>
      <c r="F10" s="17"/>
      <c r="G10" s="990">
        <f t="shared" si="2"/>
        <v>-6014.8199862039546</v>
      </c>
      <c r="H10" s="991">
        <f t="shared" si="3"/>
        <v>-0.14028391260940948</v>
      </c>
    </row>
    <row r="11" spans="1:8" ht="15" customHeight="1">
      <c r="A11" s="573" t="s">
        <v>119</v>
      </c>
      <c r="B11" s="297">
        <v>120729.16434143699</v>
      </c>
      <c r="C11" s="575">
        <f t="shared" si="1"/>
        <v>2.7446294684110358E-2</v>
      </c>
      <c r="D11" s="297">
        <v>134591.84379619718</v>
      </c>
      <c r="E11" s="575">
        <f t="shared" si="0"/>
        <v>2.9492854030832499E-2</v>
      </c>
      <c r="G11" s="990">
        <f t="shared" si="2"/>
        <v>13862.679454760189</v>
      </c>
      <c r="H11" s="991">
        <f t="shared" si="3"/>
        <v>0.11482461201797786</v>
      </c>
    </row>
    <row r="12" spans="1:8" ht="15" customHeight="1">
      <c r="A12" s="573" t="s">
        <v>117</v>
      </c>
      <c r="B12" s="297">
        <v>131828.66432044198</v>
      </c>
      <c r="C12" s="575">
        <f t="shared" si="1"/>
        <v>2.9969629861089534E-2</v>
      </c>
      <c r="D12" s="297">
        <v>126348.8021644221</v>
      </c>
      <c r="E12" s="575">
        <f t="shared" si="0"/>
        <v>2.7686572039598744E-2</v>
      </c>
      <c r="G12" s="990">
        <f t="shared" si="2"/>
        <v>-5479.8621560198808</v>
      </c>
      <c r="H12" s="991">
        <f t="shared" si="3"/>
        <v>-4.1568062486772438E-2</v>
      </c>
    </row>
    <row r="13" spans="1:8" ht="15" customHeight="1">
      <c r="A13" s="686" t="s">
        <v>120</v>
      </c>
      <c r="B13" s="684">
        <v>295433.87819829967</v>
      </c>
      <c r="C13" s="685">
        <f t="shared" si="1"/>
        <v>6.7163268502116652E-2</v>
      </c>
      <c r="D13" s="684">
        <v>297801.87551083614</v>
      </c>
      <c r="E13" s="685">
        <f t="shared" si="0"/>
        <v>6.5256756998208251E-2</v>
      </c>
      <c r="G13" s="684">
        <f t="shared" si="2"/>
        <v>2367.9973125364631</v>
      </c>
      <c r="H13" s="685">
        <f t="shared" si="3"/>
        <v>8.0153208121481172E-3</v>
      </c>
    </row>
    <row r="14" spans="1:8" ht="15" customHeight="1">
      <c r="A14" s="616" t="s">
        <v>519</v>
      </c>
      <c r="B14" s="297">
        <v>7432.6406389763351</v>
      </c>
      <c r="C14" s="575">
        <f t="shared" si="1"/>
        <v>1.6897196826568435E-3</v>
      </c>
      <c r="D14" s="297">
        <v>7136.520318338059</v>
      </c>
      <c r="E14" s="575">
        <f t="shared" si="0"/>
        <v>1.5638120862325356E-3</v>
      </c>
      <c r="G14" s="990">
        <f t="shared" si="2"/>
        <v>-296.1203206382761</v>
      </c>
      <c r="H14" s="991">
        <f t="shared" si="3"/>
        <v>-3.9840527078012944E-2</v>
      </c>
    </row>
    <row r="15" spans="1:8" ht="15" customHeight="1">
      <c r="A15" s="616" t="s">
        <v>520</v>
      </c>
      <c r="B15" s="297">
        <v>56931.728055981439</v>
      </c>
      <c r="C15" s="575">
        <f t="shared" si="1"/>
        <v>1.2942730065462668E-2</v>
      </c>
      <c r="D15" s="297">
        <v>46770.95877112438</v>
      </c>
      <c r="E15" s="575">
        <f t="shared" si="0"/>
        <v>1.0248830991628266E-2</v>
      </c>
      <c r="G15" s="990">
        <f t="shared" si="2"/>
        <v>-10160.769284857059</v>
      </c>
      <c r="H15" s="991">
        <f t="shared" si="3"/>
        <v>-0.1784728767562771</v>
      </c>
    </row>
    <row r="16" spans="1:8" ht="15" customHeight="1">
      <c r="A16" s="616" t="s">
        <v>521</v>
      </c>
      <c r="B16" s="297">
        <v>49681.93336937252</v>
      </c>
      <c r="C16" s="575">
        <f t="shared" si="1"/>
        <v>1.1294578167341134E-2</v>
      </c>
      <c r="D16" s="297">
        <v>33478.192216217431</v>
      </c>
      <c r="E16" s="575">
        <f t="shared" si="0"/>
        <v>7.336012409074011E-3</v>
      </c>
      <c r="G16" s="990">
        <f t="shared" si="2"/>
        <v>-16203.74115315509</v>
      </c>
      <c r="H16" s="991">
        <f t="shared" si="3"/>
        <v>-0.32614956895264929</v>
      </c>
    </row>
    <row r="17" spans="1:8" ht="15" customHeight="1">
      <c r="A17" s="616" t="s">
        <v>493</v>
      </c>
      <c r="B17" s="297">
        <v>4602.6313999999993</v>
      </c>
      <c r="C17" s="575">
        <f t="shared" si="1"/>
        <v>1.0463517942481254E-3</v>
      </c>
      <c r="D17" s="297">
        <v>4761.0399000000007</v>
      </c>
      <c r="E17" s="575">
        <f t="shared" si="0"/>
        <v>1.0432775927959818E-3</v>
      </c>
      <c r="G17" s="990">
        <f t="shared" si="2"/>
        <v>158.40850000000137</v>
      </c>
      <c r="H17" s="991">
        <f t="shared" si="3"/>
        <v>3.4416942447314247E-2</v>
      </c>
    </row>
    <row r="18" spans="1:8" ht="15" customHeight="1">
      <c r="A18" s="616" t="s">
        <v>121</v>
      </c>
      <c r="B18" s="297">
        <v>18740.350140000002</v>
      </c>
      <c r="C18" s="575">
        <f t="shared" si="1"/>
        <v>4.2603887406293525E-3</v>
      </c>
      <c r="D18" s="297">
        <v>4982.0776099999994</v>
      </c>
      <c r="E18" s="575">
        <f t="shared" si="0"/>
        <v>1.0917131646142172E-3</v>
      </c>
      <c r="G18" s="990">
        <f t="shared" si="2"/>
        <v>-13758.272530000002</v>
      </c>
      <c r="H18" s="991">
        <f t="shared" si="3"/>
        <v>-0.73415237320640581</v>
      </c>
    </row>
    <row r="19" spans="1:8" ht="15" customHeight="1">
      <c r="A19" s="616" t="s">
        <v>522</v>
      </c>
      <c r="B19" s="297">
        <v>19.755400000000002</v>
      </c>
      <c r="C19" s="575">
        <f t="shared" si="1"/>
        <v>4.491147875993159E-6</v>
      </c>
      <c r="D19" s="297">
        <v>25.47785</v>
      </c>
      <c r="E19" s="575">
        <f t="shared" si="0"/>
        <v>5.5829126778830603E-6</v>
      </c>
      <c r="G19" s="990">
        <f t="shared" si="2"/>
        <v>5.7224499999999985</v>
      </c>
      <c r="H19" s="991">
        <f t="shared" si="3"/>
        <v>0.28966510422466757</v>
      </c>
    </row>
    <row r="20" spans="1:8" ht="15" customHeight="1">
      <c r="A20" s="616" t="s">
        <v>523</v>
      </c>
      <c r="B20" s="297">
        <v>2.5127085884510167</v>
      </c>
      <c r="C20" s="575">
        <f t="shared" si="1"/>
        <v>5.7123347742954092E-7</v>
      </c>
      <c r="D20" s="297">
        <v>3084.761926729585</v>
      </c>
      <c r="E20" s="575">
        <f t="shared" si="0"/>
        <v>6.7595799759357939E-4</v>
      </c>
      <c r="G20" s="990">
        <f t="shared" si="2"/>
        <v>3082.249218141134</v>
      </c>
      <c r="H20" s="991">
        <f t="shared" si="3"/>
        <v>1226.6640199774283</v>
      </c>
    </row>
    <row r="21" spans="1:8" ht="15" customHeight="1">
      <c r="A21" s="616" t="s">
        <v>524</v>
      </c>
      <c r="B21" s="297">
        <v>13588.655348532709</v>
      </c>
      <c r="C21" s="575">
        <f t="shared" si="1"/>
        <v>3.0892141189834557E-3</v>
      </c>
      <c r="D21" s="297">
        <v>22343.524420476275</v>
      </c>
      <c r="E21" s="575">
        <f t="shared" si="0"/>
        <v>4.896093891582954E-3</v>
      </c>
      <c r="G21" s="990">
        <f t="shared" si="2"/>
        <v>8754.8690719435654</v>
      </c>
      <c r="H21" s="991">
        <f t="shared" si="3"/>
        <v>0.64427780728789386</v>
      </c>
    </row>
    <row r="22" spans="1:8" ht="15" customHeight="1">
      <c r="A22" s="679" t="s">
        <v>122</v>
      </c>
      <c r="B22" s="680">
        <v>1789869.758637008</v>
      </c>
      <c r="C22" s="681">
        <f t="shared" si="1"/>
        <v>0.40690493560277124</v>
      </c>
      <c r="D22" s="680">
        <v>1814085.2337157773</v>
      </c>
      <c r="E22" s="681">
        <f t="shared" si="0"/>
        <v>0.39751703735096439</v>
      </c>
      <c r="G22" s="680">
        <f t="shared" si="2"/>
        <v>24215.475078769261</v>
      </c>
      <c r="H22" s="681">
        <f t="shared" si="3"/>
        <v>1.3529182758643527E-2</v>
      </c>
    </row>
    <row r="23" spans="1:8" ht="15" customHeight="1">
      <c r="A23" s="686" t="s">
        <v>123</v>
      </c>
      <c r="B23" s="684">
        <v>1207886.2373823121</v>
      </c>
      <c r="C23" s="685">
        <f t="shared" si="1"/>
        <v>0.2745981204865981</v>
      </c>
      <c r="D23" s="684">
        <v>1282892.2691982323</v>
      </c>
      <c r="E23" s="685">
        <f t="shared" si="0"/>
        <v>0.28111773615375629</v>
      </c>
      <c r="G23" s="684">
        <f t="shared" si="2"/>
        <v>75006.031815920258</v>
      </c>
      <c r="H23" s="685">
        <f t="shared" si="3"/>
        <v>6.2096933878864828E-2</v>
      </c>
    </row>
    <row r="24" spans="1:8" ht="15" customHeight="1">
      <c r="A24" s="616" t="s">
        <v>525</v>
      </c>
      <c r="B24" s="297">
        <v>57605.728125424139</v>
      </c>
      <c r="C24" s="575">
        <f t="shared" si="1"/>
        <v>1.3095955714161091E-2</v>
      </c>
      <c r="D24" s="297">
        <v>53916.460802782232</v>
      </c>
      <c r="E24" s="575">
        <f t="shared" si="0"/>
        <v>1.18146112235702E-2</v>
      </c>
      <c r="G24" s="990">
        <f t="shared" si="2"/>
        <v>-3689.2673226419065</v>
      </c>
      <c r="H24" s="991">
        <f t="shared" si="3"/>
        <v>-6.4043411006095036E-2</v>
      </c>
    </row>
    <row r="25" spans="1:8" ht="15" customHeight="1">
      <c r="A25" s="616" t="s">
        <v>526</v>
      </c>
      <c r="B25" s="297">
        <v>109.38366251824249</v>
      </c>
      <c r="C25" s="575">
        <f t="shared" si="1"/>
        <v>2.4867034005241972E-5</v>
      </c>
      <c r="D25" s="297">
        <v>205.08640283338431</v>
      </c>
      <c r="E25" s="575">
        <f t="shared" si="0"/>
        <v>4.4940192301938106E-5</v>
      </c>
      <c r="G25" s="990">
        <f t="shared" si="2"/>
        <v>95.702740315141824</v>
      </c>
      <c r="H25" s="991">
        <f t="shared" si="3"/>
        <v>0.87492718850203954</v>
      </c>
    </row>
    <row r="26" spans="1:8" ht="15" customHeight="1">
      <c r="A26" s="616" t="s">
        <v>527</v>
      </c>
      <c r="B26" s="297">
        <v>193.2139634950677</v>
      </c>
      <c r="C26" s="575">
        <f t="shared" si="1"/>
        <v>4.3924824694164285E-5</v>
      </c>
      <c r="D26" s="297">
        <v>113.78388871540888</v>
      </c>
      <c r="E26" s="575">
        <f t="shared" si="0"/>
        <v>2.4933246519941498E-5</v>
      </c>
      <c r="G26" s="990">
        <f t="shared" si="2"/>
        <v>-79.430074779658824</v>
      </c>
      <c r="H26" s="991">
        <f t="shared" si="3"/>
        <v>-0.41109903933877162</v>
      </c>
    </row>
    <row r="27" spans="1:8" ht="15" customHeight="1">
      <c r="A27" s="616" t="s">
        <v>528</v>
      </c>
      <c r="B27" s="297">
        <v>4625.7864979351098</v>
      </c>
      <c r="C27" s="575">
        <f t="shared" si="1"/>
        <v>1.051615821749957E-3</v>
      </c>
      <c r="D27" s="297">
        <v>5344.1348596572716</v>
      </c>
      <c r="E27" s="575">
        <f t="shared" si="0"/>
        <v>1.171050079198103E-3</v>
      </c>
      <c r="G27" s="990">
        <f t="shared" si="2"/>
        <v>718.34836172216183</v>
      </c>
      <c r="H27" s="991">
        <f t="shared" si="3"/>
        <v>0.1552921567052053</v>
      </c>
    </row>
    <row r="28" spans="1:8" ht="15" customHeight="1">
      <c r="A28" s="616" t="s">
        <v>529</v>
      </c>
      <c r="B28" s="297">
        <v>243428.61085147632</v>
      </c>
      <c r="C28" s="575">
        <f t="shared" si="1"/>
        <v>5.5340508852342811E-2</v>
      </c>
      <c r="D28" s="297">
        <v>246134.70770777008</v>
      </c>
      <c r="E28" s="575">
        <f t="shared" si="0"/>
        <v>5.3935029059702884E-2</v>
      </c>
      <c r="G28" s="990">
        <f t="shared" si="2"/>
        <v>2706.0968562937633</v>
      </c>
      <c r="H28" s="991">
        <f t="shared" si="3"/>
        <v>1.1116593266618281E-2</v>
      </c>
    </row>
    <row r="29" spans="1:8" ht="15" customHeight="1">
      <c r="A29" s="616" t="s">
        <v>503</v>
      </c>
      <c r="B29" s="297">
        <v>22919.865538898604</v>
      </c>
      <c r="C29" s="575">
        <f t="shared" si="1"/>
        <v>5.2105503018452307E-3</v>
      </c>
      <c r="D29" s="297">
        <v>21423.073618551942</v>
      </c>
      <c r="E29" s="575">
        <f t="shared" si="0"/>
        <v>4.6943972628866156E-3</v>
      </c>
      <c r="G29" s="990">
        <f t="shared" si="2"/>
        <v>-1496.7919203466627</v>
      </c>
      <c r="H29" s="991">
        <f t="shared" si="3"/>
        <v>-6.5305440723741254E-2</v>
      </c>
    </row>
    <row r="30" spans="1:8" ht="15" customHeight="1">
      <c r="A30" s="616" t="s">
        <v>530</v>
      </c>
      <c r="B30" s="297">
        <v>134447.11367999998</v>
      </c>
      <c r="C30" s="575">
        <f t="shared" si="1"/>
        <v>3.0564902205844614E-2</v>
      </c>
      <c r="D30" s="297">
        <v>138823.40320999999</v>
      </c>
      <c r="E30" s="575">
        <f t="shared" si="0"/>
        <v>3.0420107574539487E-2</v>
      </c>
      <c r="G30" s="990">
        <f t="shared" si="2"/>
        <v>4376.2895300000091</v>
      </c>
      <c r="H30" s="991">
        <f t="shared" si="3"/>
        <v>3.2550267612409256E-2</v>
      </c>
    </row>
    <row r="31" spans="1:8" ht="15" customHeight="1">
      <c r="A31" s="683" t="s">
        <v>531</v>
      </c>
      <c r="B31" s="684">
        <v>463329.70231974736</v>
      </c>
      <c r="C31" s="685">
        <f t="shared" si="1"/>
        <v>0.10533232475464309</v>
      </c>
      <c r="D31" s="684">
        <v>465960.65049031033</v>
      </c>
      <c r="E31" s="685">
        <f t="shared" si="0"/>
        <v>0.10210506863871917</v>
      </c>
      <c r="G31" s="684">
        <f t="shared" si="2"/>
        <v>2630.9481705629732</v>
      </c>
      <c r="H31" s="685">
        <f t="shared" si="3"/>
        <v>5.6783499037308333E-3</v>
      </c>
    </row>
    <row r="32" spans="1:8" ht="15" customHeight="1">
      <c r="A32" s="616" t="s">
        <v>532</v>
      </c>
      <c r="B32" s="297">
        <v>811648.45677399996</v>
      </c>
      <c r="C32" s="575">
        <f t="shared" si="1"/>
        <v>0.18451832120299641</v>
      </c>
      <c r="D32" s="297">
        <v>835522.12766599993</v>
      </c>
      <c r="E32" s="575">
        <f t="shared" si="0"/>
        <v>0.18308637028628161</v>
      </c>
      <c r="G32" s="990">
        <f t="shared" si="2"/>
        <v>23873.670891999966</v>
      </c>
      <c r="H32" s="991">
        <f t="shared" si="3"/>
        <v>2.9413806793755153E-2</v>
      </c>
    </row>
    <row r="33" spans="1:8" ht="15" customHeight="1">
      <c r="A33" s="616" t="s">
        <v>533</v>
      </c>
      <c r="B33" s="297">
        <v>0</v>
      </c>
      <c r="C33" s="575">
        <f t="shared" si="1"/>
        <v>0</v>
      </c>
      <c r="D33" s="297">
        <v>0</v>
      </c>
      <c r="E33" s="575">
        <f t="shared" si="0"/>
        <v>0</v>
      </c>
      <c r="G33" s="990">
        <f t="shared" si="2"/>
        <v>0</v>
      </c>
      <c r="H33" s="991"/>
    </row>
    <row r="34" spans="1:8" ht="15" customHeight="1">
      <c r="A34" s="616" t="s">
        <v>536</v>
      </c>
      <c r="B34" s="297">
        <v>4665.6461200000003</v>
      </c>
      <c r="C34" s="575">
        <f t="shared" si="1"/>
        <v>1.060677417919846E-3</v>
      </c>
      <c r="D34" s="297">
        <v>4515.1970699999993</v>
      </c>
      <c r="E34" s="575">
        <f t="shared" si="0"/>
        <v>9.8940652234169851E-4</v>
      </c>
      <c r="G34" s="990">
        <f t="shared" si="2"/>
        <v>-150.44905000000108</v>
      </c>
      <c r="H34" s="991">
        <f t="shared" si="3"/>
        <v>-3.2246134003836767E-2</v>
      </c>
    </row>
    <row r="35" spans="1:8" ht="15" customHeight="1">
      <c r="A35" s="616" t="s">
        <v>535</v>
      </c>
      <c r="B35" s="297">
        <v>0</v>
      </c>
      <c r="C35" s="575">
        <f t="shared" si="1"/>
        <v>0</v>
      </c>
      <c r="D35" s="297">
        <v>35818.276680000003</v>
      </c>
      <c r="E35" s="575">
        <f t="shared" si="0"/>
        <v>7.8487906544977386E-3</v>
      </c>
      <c r="G35" s="990">
        <f t="shared" si="2"/>
        <v>35818.276680000003</v>
      </c>
      <c r="H35" s="991"/>
    </row>
    <row r="36" spans="1:8" ht="15" customHeight="1">
      <c r="A36" s="616" t="s">
        <v>534</v>
      </c>
      <c r="B36" s="297">
        <v>16967.253009999997</v>
      </c>
      <c r="C36" s="575">
        <f t="shared" si="1"/>
        <v>3.8572968564190052E-3</v>
      </c>
      <c r="D36" s="297">
        <v>17052.337669999997</v>
      </c>
      <c r="E36" s="575">
        <f t="shared" si="0"/>
        <v>3.7366462305644266E-3</v>
      </c>
      <c r="G36" s="990">
        <f t="shared" si="2"/>
        <v>85.08466000000044</v>
      </c>
      <c r="H36" s="991">
        <f t="shared" si="3"/>
        <v>5.0146396679447199E-3</v>
      </c>
    </row>
    <row r="37" spans="1:8" ht="15" customHeight="1">
      <c r="A37" s="683" t="s">
        <v>124</v>
      </c>
      <c r="B37" s="684">
        <v>833281.355904</v>
      </c>
      <c r="C37" s="685">
        <f t="shared" si="1"/>
        <v>0.18943629547733526</v>
      </c>
      <c r="D37" s="684">
        <v>892907.93908599997</v>
      </c>
      <c r="E37" s="685">
        <f t="shared" si="0"/>
        <v>0.1956612136936855</v>
      </c>
      <c r="G37" s="684">
        <f t="shared" si="2"/>
        <v>59626.583181999973</v>
      </c>
      <c r="H37" s="685">
        <f t="shared" si="3"/>
        <v>7.155636299736122E-2</v>
      </c>
    </row>
    <row r="38" spans="1:8" ht="15" customHeight="1">
      <c r="A38" s="616" t="s">
        <v>537</v>
      </c>
      <c r="B38" s="297">
        <v>38604.456825468653</v>
      </c>
      <c r="C38" s="575">
        <f t="shared" si="1"/>
        <v>8.7762497481991327E-3</v>
      </c>
      <c r="D38" s="297">
        <v>40573.413572727972</v>
      </c>
      <c r="E38" s="575">
        <f t="shared" si="0"/>
        <v>8.8907747325687077E-3</v>
      </c>
      <c r="G38" s="990">
        <f t="shared" si="2"/>
        <v>1968.9567472593189</v>
      </c>
      <c r="H38" s="991">
        <f t="shared" si="3"/>
        <v>5.100335321802358E-2</v>
      </c>
    </row>
    <row r="39" spans="1:8" ht="15" customHeight="1">
      <c r="A39" s="616" t="s">
        <v>538</v>
      </c>
      <c r="B39" s="297">
        <v>9587.4071971493013</v>
      </c>
      <c r="C39" s="575">
        <f t="shared" si="1"/>
        <v>2.1795794299158009E-3</v>
      </c>
      <c r="D39" s="297">
        <v>12166.10768015304</v>
      </c>
      <c r="E39" s="575">
        <f t="shared" si="0"/>
        <v>2.6659359721490188E-3</v>
      </c>
      <c r="G39" s="990">
        <f t="shared" si="2"/>
        <v>2578.7004830037386</v>
      </c>
      <c r="H39" s="991">
        <f t="shared" si="3"/>
        <v>0.26896745178096576</v>
      </c>
    </row>
    <row r="40" spans="1:8" ht="15" customHeight="1">
      <c r="A40" s="616" t="s">
        <v>505</v>
      </c>
      <c r="B40" s="297">
        <v>19427.007615074956</v>
      </c>
      <c r="C40" s="575">
        <f t="shared" si="1"/>
        <v>4.4164918952462016E-3</v>
      </c>
      <c r="D40" s="297">
        <v>20275.492260896714</v>
      </c>
      <c r="E40" s="575">
        <f t="shared" si="0"/>
        <v>4.4429299487076081E-3</v>
      </c>
      <c r="G40" s="990">
        <f t="shared" si="2"/>
        <v>848.48464582175802</v>
      </c>
      <c r="H40" s="991">
        <f t="shared" si="3"/>
        <v>4.367551928910305E-2</v>
      </c>
    </row>
    <row r="41" spans="1:8" ht="15" customHeight="1">
      <c r="A41" s="616" t="s">
        <v>539</v>
      </c>
      <c r="B41" s="297">
        <v>62.129013012504949</v>
      </c>
      <c r="C41" s="575">
        <f t="shared" si="1"/>
        <v>1.4124269051938353E-5</v>
      </c>
      <c r="D41" s="297">
        <v>316.62511346849772</v>
      </c>
      <c r="E41" s="575">
        <f t="shared" si="0"/>
        <v>6.9381457231259248E-5</v>
      </c>
      <c r="G41" s="990">
        <f t="shared" si="2"/>
        <v>254.49610045599277</v>
      </c>
      <c r="H41" s="991">
        <f t="shared" si="3"/>
        <v>4.0962521069628028</v>
      </c>
    </row>
    <row r="42" spans="1:8" ht="15" customHeight="1">
      <c r="A42" s="616" t="s">
        <v>540</v>
      </c>
      <c r="B42" s="297">
        <v>2686.3003399999998</v>
      </c>
      <c r="C42" s="575">
        <f t="shared" si="1"/>
        <v>6.1069743291812366E-4</v>
      </c>
      <c r="D42" s="297">
        <v>1601.3526830359788</v>
      </c>
      <c r="E42" s="575">
        <f t="shared" si="0"/>
        <v>3.5090135925455328E-4</v>
      </c>
      <c r="G42" s="990">
        <f t="shared" si="2"/>
        <v>-1084.947656964021</v>
      </c>
      <c r="H42" s="991">
        <f t="shared" si="3"/>
        <v>-0.40388174055177356</v>
      </c>
    </row>
    <row r="43" spans="1:8" ht="15" customHeight="1">
      <c r="A43" s="616" t="s">
        <v>541</v>
      </c>
      <c r="B43" s="297">
        <v>362.13164</v>
      </c>
      <c r="C43" s="575">
        <f t="shared" si="1"/>
        <v>8.2326186552330981E-5</v>
      </c>
      <c r="D43" s="297">
        <v>927.87445885030843</v>
      </c>
      <c r="E43" s="575">
        <f t="shared" si="0"/>
        <v>2.033233604797607E-4</v>
      </c>
      <c r="G43" s="990">
        <f t="shared" si="2"/>
        <v>565.74281885030837</v>
      </c>
      <c r="H43" s="991">
        <f t="shared" si="3"/>
        <v>1.5622573571597012</v>
      </c>
    </row>
    <row r="44" spans="1:8" ht="15" customHeight="1">
      <c r="A44" s="616" t="s">
        <v>542</v>
      </c>
      <c r="B44" s="297">
        <v>0</v>
      </c>
      <c r="C44" s="575">
        <f t="shared" si="1"/>
        <v>0</v>
      </c>
      <c r="D44" s="297">
        <v>0</v>
      </c>
      <c r="E44" s="575">
        <f t="shared" si="0"/>
        <v>0</v>
      </c>
      <c r="G44" s="990">
        <f t="shared" si="2"/>
        <v>0</v>
      </c>
      <c r="H44" s="991"/>
    </row>
    <row r="45" spans="1:8" ht="15" customHeight="1">
      <c r="A45" s="682" t="s">
        <v>125</v>
      </c>
      <c r="B45" s="680">
        <v>2575226.7282367651</v>
      </c>
      <c r="C45" s="681">
        <f t="shared" si="1"/>
        <v>0.58544620968046002</v>
      </c>
      <c r="D45" s="680">
        <v>2717621.7245436753</v>
      </c>
      <c r="E45" s="681">
        <f t="shared" si="0"/>
        <v>0.59550726531655185</v>
      </c>
      <c r="G45" s="680">
        <f t="shared" si="2"/>
        <v>142394.99630691018</v>
      </c>
      <c r="H45" s="681">
        <f t="shared" si="3"/>
        <v>5.5294159052320324E-2</v>
      </c>
    </row>
    <row r="46" spans="1:8" ht="15" customHeight="1">
      <c r="A46" s="617" t="s">
        <v>126</v>
      </c>
      <c r="B46" s="298">
        <v>4365096.4868737729</v>
      </c>
      <c r="C46" s="576">
        <f t="shared" si="1"/>
        <v>0.99235114528323121</v>
      </c>
      <c r="D46" s="298">
        <v>4531706.9582594512</v>
      </c>
      <c r="E46" s="576">
        <f t="shared" si="0"/>
        <v>0.99302430266751596</v>
      </c>
      <c r="G46" s="298">
        <f t="shared" si="2"/>
        <v>166610.47138567828</v>
      </c>
      <c r="H46" s="576">
        <f t="shared" si="3"/>
        <v>3.8168794638718875E-2</v>
      </c>
    </row>
    <row r="47" spans="1:8" ht="15" customHeight="1">
      <c r="A47" s="616" t="s">
        <v>543</v>
      </c>
      <c r="B47" s="297">
        <v>8881.4314459447141</v>
      </c>
      <c r="C47" s="575">
        <f t="shared" si="1"/>
        <v>2.0190845021732517E-3</v>
      </c>
      <c r="D47" s="297">
        <v>8570.5742802257046</v>
      </c>
      <c r="E47" s="575">
        <f t="shared" si="0"/>
        <v>1.8780535958022584E-3</v>
      </c>
      <c r="G47" s="990">
        <f t="shared" si="2"/>
        <v>-310.85716571900957</v>
      </c>
      <c r="H47" s="991">
        <f t="shared" si="3"/>
        <v>-3.5000795492369396E-2</v>
      </c>
    </row>
    <row r="48" spans="1:8" ht="15" customHeight="1">
      <c r="A48" s="616" t="s">
        <v>544</v>
      </c>
      <c r="B48" s="297">
        <v>22.84761</v>
      </c>
      <c r="C48" s="575">
        <f t="shared" si="1"/>
        <v>5.1941238913421169E-6</v>
      </c>
      <c r="D48" s="297">
        <v>25.7685</v>
      </c>
      <c r="E48" s="575">
        <f t="shared" si="0"/>
        <v>5.6466022580409903E-6</v>
      </c>
      <c r="G48" s="990">
        <f t="shared" si="2"/>
        <v>2.92089</v>
      </c>
      <c r="H48" s="991">
        <f t="shared" si="3"/>
        <v>0.12784225571077237</v>
      </c>
    </row>
    <row r="49" spans="1:8" ht="15" customHeight="1">
      <c r="A49" s="616" t="s">
        <v>545</v>
      </c>
      <c r="B49" s="297">
        <v>31.634440000000001</v>
      </c>
      <c r="C49" s="575">
        <f t="shared" si="1"/>
        <v>7.1917019151337376E-6</v>
      </c>
      <c r="D49" s="297">
        <v>69.265169999999998</v>
      </c>
      <c r="E49" s="575">
        <f t="shared" si="0"/>
        <v>1.5177944596138427E-5</v>
      </c>
      <c r="G49" s="990">
        <f t="shared" si="2"/>
        <v>37.63073</v>
      </c>
      <c r="H49" s="991">
        <f t="shared" si="3"/>
        <v>1.1895494277755509</v>
      </c>
    </row>
    <row r="50" spans="1:8" ht="15" customHeight="1">
      <c r="A50" s="616" t="s">
        <v>546</v>
      </c>
      <c r="B50" s="297">
        <v>46.463349999999998</v>
      </c>
      <c r="C50" s="575">
        <f t="shared" si="1"/>
        <v>1.056287271652443E-5</v>
      </c>
      <c r="D50" s="297">
        <v>54.483319999999999</v>
      </c>
      <c r="E50" s="575">
        <f t="shared" si="0"/>
        <v>1.1938825998314602E-5</v>
      </c>
      <c r="G50" s="990">
        <f t="shared" si="2"/>
        <v>8.0199700000000007</v>
      </c>
      <c r="H50" s="991">
        <f t="shared" si="3"/>
        <v>0.17260851832681029</v>
      </c>
    </row>
    <row r="51" spans="1:8" ht="15" customHeight="1">
      <c r="A51" s="616" t="s">
        <v>547</v>
      </c>
      <c r="B51" s="297">
        <v>12257.933890295164</v>
      </c>
      <c r="C51" s="575">
        <f t="shared" si="1"/>
        <v>2.7866909176966141E-3</v>
      </c>
      <c r="D51" s="297">
        <v>11333.901801511387</v>
      </c>
      <c r="E51" s="575">
        <f t="shared" si="0"/>
        <v>2.483576285186528E-3</v>
      </c>
      <c r="G51" s="990">
        <f t="shared" si="2"/>
        <v>-924.032088783777</v>
      </c>
      <c r="H51" s="991">
        <f t="shared" si="3"/>
        <v>-7.5382368436115524E-2</v>
      </c>
    </row>
    <row r="52" spans="1:8" ht="15" customHeight="1">
      <c r="A52" s="644" t="s">
        <v>666</v>
      </c>
      <c r="B52" s="297">
        <v>3769.9640655430439</v>
      </c>
      <c r="C52" s="575">
        <f t="shared" si="1"/>
        <v>8.5705508901536671E-4</v>
      </c>
      <c r="D52" s="297">
        <v>3829.5078899999999</v>
      </c>
      <c r="E52" s="575">
        <f t="shared" si="0"/>
        <v>8.391527601086516E-4</v>
      </c>
      <c r="G52" s="990">
        <f t="shared" si="2"/>
        <v>59.543824456955917</v>
      </c>
      <c r="H52" s="991">
        <f t="shared" si="3"/>
        <v>1.5794268439102199E-2</v>
      </c>
    </row>
    <row r="53" spans="1:8" ht="15" customHeight="1">
      <c r="A53" s="616" t="s">
        <v>549</v>
      </c>
      <c r="B53" s="297">
        <v>6528.860636739234</v>
      </c>
      <c r="C53" s="575">
        <f t="shared" si="1"/>
        <v>1.4842563846516272E-3</v>
      </c>
      <c r="D53" s="297">
        <v>6252.7945749469227</v>
      </c>
      <c r="E53" s="575">
        <f t="shared" si="0"/>
        <v>1.3701629495687273E-3</v>
      </c>
      <c r="G53" s="990">
        <f t="shared" si="2"/>
        <v>-276.0660617923113</v>
      </c>
      <c r="H53" s="991">
        <f t="shared" si="3"/>
        <v>-4.2283956903419122E-2</v>
      </c>
    </row>
    <row r="54" spans="1:8" ht="15" customHeight="1">
      <c r="A54" s="616" t="s">
        <v>550</v>
      </c>
      <c r="B54" s="297">
        <v>2106.2017099999998</v>
      </c>
      <c r="C54" s="575">
        <f t="shared" si="1"/>
        <v>4.7881912470917616E-4</v>
      </c>
      <c r="D54" s="297">
        <v>1697.5841129999994</v>
      </c>
      <c r="E54" s="575">
        <f t="shared" si="0"/>
        <v>3.7198836896522146E-4</v>
      </c>
      <c r="G54" s="990">
        <f t="shared" si="2"/>
        <v>-408.61759700000039</v>
      </c>
      <c r="H54" s="991">
        <f t="shared" si="3"/>
        <v>-0.19400686793668989</v>
      </c>
    </row>
    <row r="55" spans="1:8" ht="15" customHeight="1">
      <c r="A55" s="679" t="s">
        <v>127</v>
      </c>
      <c r="B55" s="680">
        <v>33645.337148522158</v>
      </c>
      <c r="C55" s="681">
        <f t="shared" si="1"/>
        <v>7.6488547167690366E-3</v>
      </c>
      <c r="D55" s="680">
        <v>31833.879649684011</v>
      </c>
      <c r="E55" s="681">
        <f t="shared" si="0"/>
        <v>6.9756973324838802E-3</v>
      </c>
      <c r="G55" s="680">
        <f t="shared" si="2"/>
        <v>-1811.4574988381464</v>
      </c>
      <c r="H55" s="681">
        <f t="shared" si="3"/>
        <v>-5.3839778476338231E-2</v>
      </c>
    </row>
    <row r="56" spans="1:8" ht="15" customHeight="1" thickBot="1">
      <c r="A56" s="102" t="s">
        <v>128</v>
      </c>
      <c r="B56" s="299">
        <v>4398741.824022294</v>
      </c>
      <c r="C56" s="577">
        <f t="shared" si="1"/>
        <v>1</v>
      </c>
      <c r="D56" s="299">
        <v>4563540.837909136</v>
      </c>
      <c r="E56" s="577">
        <f t="shared" si="0"/>
        <v>1</v>
      </c>
      <c r="G56" s="299">
        <f t="shared" si="2"/>
        <v>164799.01388684195</v>
      </c>
      <c r="H56" s="992">
        <f t="shared" si="3"/>
        <v>3.7465034430265005E-2</v>
      </c>
    </row>
  </sheetData>
  <mergeCells count="3">
    <mergeCell ref="B3:C3"/>
    <mergeCell ref="D3:E3"/>
    <mergeCell ref="G3:H3"/>
  </mergeCells>
  <pageMargins left="0.27559055118110237" right="0.31496062992125984" top="0.78740157480314965" bottom="0.19685039370078741" header="0.43307086614173229" footer="0.43307086614173229"/>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election activeCell="J23" sqref="J23"/>
    </sheetView>
  </sheetViews>
  <sheetFormatPr baseColWidth="10" defaultColWidth="11.5703125" defaultRowHeight="15"/>
  <cols>
    <col min="1" max="1" width="46" style="95" customWidth="1"/>
    <col min="2" max="2" width="12.42578125" style="104" customWidth="1"/>
    <col min="3" max="3" width="10.7109375" style="104" customWidth="1"/>
    <col min="4" max="4" width="12.42578125" style="103" customWidth="1"/>
    <col min="5" max="5" width="10.7109375" style="105" customWidth="1"/>
    <col min="6" max="6" width="2.28515625" style="22" customWidth="1"/>
    <col min="7" max="7" width="13" style="103" customWidth="1"/>
    <col min="8" max="16384" width="11.5703125" style="103"/>
  </cols>
  <sheetData>
    <row r="1" spans="1:8" s="68" customFormat="1" ht="45" customHeight="1">
      <c r="A1" s="23" t="s">
        <v>129</v>
      </c>
      <c r="B1" s="23"/>
      <c r="C1" s="23"/>
      <c r="D1" s="23"/>
      <c r="E1" s="23"/>
      <c r="F1" s="23"/>
      <c r="G1" s="23"/>
      <c r="H1" s="23"/>
    </row>
    <row r="2" spans="1:8" s="95" customFormat="1" ht="15.75" thickBot="1">
      <c r="B2" s="96"/>
      <c r="C2" s="96"/>
      <c r="D2" s="96"/>
      <c r="E2" s="97"/>
      <c r="F2" s="37"/>
      <c r="G2" s="22"/>
      <c r="H2" s="22"/>
    </row>
    <row r="3" spans="1:8" s="95" customFormat="1" ht="19.899999999999999" customHeight="1" thickBot="1">
      <c r="A3" s="98"/>
      <c r="B3" s="1056">
        <v>2015</v>
      </c>
      <c r="C3" s="1057"/>
      <c r="D3" s="1056">
        <v>2016</v>
      </c>
      <c r="E3" s="1057"/>
      <c r="F3" s="17"/>
      <c r="G3" s="1058" t="s">
        <v>42</v>
      </c>
      <c r="H3" s="1059"/>
    </row>
    <row r="4" spans="1:8" s="95" customFormat="1" ht="27" customHeight="1" thickBot="1">
      <c r="A4" s="99"/>
      <c r="B4" s="658" t="s">
        <v>41</v>
      </c>
      <c r="C4" s="678" t="s">
        <v>113</v>
      </c>
      <c r="D4" s="658" t="s">
        <v>41</v>
      </c>
      <c r="E4" s="678" t="s">
        <v>113</v>
      </c>
      <c r="F4" s="17"/>
      <c r="G4" s="833" t="s">
        <v>41</v>
      </c>
      <c r="H4" s="678" t="s">
        <v>110</v>
      </c>
    </row>
    <row r="5" spans="1:8" ht="15" customHeight="1">
      <c r="A5" s="572" t="s">
        <v>114</v>
      </c>
      <c r="B5" s="296">
        <v>2836.3189400000001</v>
      </c>
      <c r="C5" s="574">
        <f>B5/$B$56</f>
        <v>2.3629846781297167E-3</v>
      </c>
      <c r="D5" s="296">
        <v>5951.4770099999996</v>
      </c>
      <c r="E5" s="574">
        <f t="shared" ref="E5:E17" si="0">D5/$D$56</f>
        <v>4.529940877860095E-3</v>
      </c>
      <c r="F5" s="17"/>
      <c r="G5" s="990">
        <f>(D5-B5)</f>
        <v>3115.1580699999995</v>
      </c>
      <c r="H5" s="993">
        <f>(D5-B5)/B5</f>
        <v>1.0983102168333718</v>
      </c>
    </row>
    <row r="6" spans="1:8" ht="15" customHeight="1">
      <c r="A6" s="573" t="s">
        <v>115</v>
      </c>
      <c r="B6" s="297">
        <v>1175.2480559999999</v>
      </c>
      <c r="C6" s="575">
        <f t="shared" ref="C6:C41" si="1">B6/$B$56</f>
        <v>9.7911878321051398E-4</v>
      </c>
      <c r="D6" s="297">
        <v>475.82539199999997</v>
      </c>
      <c r="E6" s="575">
        <f t="shared" si="0"/>
        <v>3.6217243052823347E-4</v>
      </c>
      <c r="F6" s="17"/>
      <c r="G6" s="990">
        <f t="shared" ref="G6:G56" si="2">(D6-B6)</f>
        <v>-699.42266399999994</v>
      </c>
      <c r="H6" s="993">
        <f t="shared" ref="H6:H56" si="3">(D6-B6)/B6</f>
        <v>-0.59512769277024868</v>
      </c>
    </row>
    <row r="7" spans="1:8" ht="15" customHeight="1">
      <c r="A7" s="573" t="s">
        <v>116</v>
      </c>
      <c r="B7" s="297">
        <v>146.37922999999998</v>
      </c>
      <c r="C7" s="575">
        <f t="shared" si="1"/>
        <v>1.2195098118493885E-4</v>
      </c>
      <c r="D7" s="297">
        <v>547.84200999999996</v>
      </c>
      <c r="E7" s="575">
        <f t="shared" si="0"/>
        <v>4.1698756653821614E-4</v>
      </c>
      <c r="F7" s="17"/>
      <c r="G7" s="990">
        <f t="shared" si="2"/>
        <v>401.46277999999995</v>
      </c>
      <c r="H7" s="993">
        <f t="shared" si="3"/>
        <v>2.7426212038415558</v>
      </c>
    </row>
    <row r="8" spans="1:8" ht="15" customHeight="1">
      <c r="A8" s="573" t="s">
        <v>117</v>
      </c>
      <c r="B8" s="297">
        <v>206909.69170000002</v>
      </c>
      <c r="C8" s="575">
        <f t="shared" si="1"/>
        <v>0.17237991974331471</v>
      </c>
      <c r="D8" s="297">
        <v>207837.66660999999</v>
      </c>
      <c r="E8" s="575">
        <f t="shared" si="0"/>
        <v>0.15819473726500996</v>
      </c>
      <c r="F8" s="17"/>
      <c r="G8" s="990">
        <f t="shared" si="2"/>
        <v>927.9749099999608</v>
      </c>
      <c r="H8" s="993">
        <f t="shared" si="3"/>
        <v>4.4849272277948139E-3</v>
      </c>
    </row>
    <row r="9" spans="1:8" ht="15" customHeight="1">
      <c r="A9" s="686" t="s">
        <v>118</v>
      </c>
      <c r="B9" s="684">
        <v>211067.63792599994</v>
      </c>
      <c r="C9" s="685">
        <f t="shared" si="1"/>
        <v>0.1758439741858398</v>
      </c>
      <c r="D9" s="684">
        <v>214812.81102199998</v>
      </c>
      <c r="E9" s="685">
        <f t="shared" si="0"/>
        <v>0.16350383813993649</v>
      </c>
      <c r="F9" s="17"/>
      <c r="G9" s="684">
        <f t="shared" si="2"/>
        <v>3745.1730960000423</v>
      </c>
      <c r="H9" s="994">
        <f t="shared" si="3"/>
        <v>1.7743947545919358E-2</v>
      </c>
    </row>
    <row r="10" spans="1:8" ht="15" customHeight="1">
      <c r="A10" s="573" t="s">
        <v>115</v>
      </c>
      <c r="B10" s="297">
        <v>503.67773399999993</v>
      </c>
      <c r="C10" s="575">
        <f t="shared" si="1"/>
        <v>4.1962233209114866E-4</v>
      </c>
      <c r="D10" s="297">
        <v>203.92516800000001</v>
      </c>
      <c r="E10" s="575">
        <f t="shared" si="0"/>
        <v>1.5521675594067151E-4</v>
      </c>
      <c r="F10" s="17"/>
      <c r="G10" s="990">
        <f t="shared" si="2"/>
        <v>-299.75256599999989</v>
      </c>
      <c r="H10" s="993">
        <f t="shared" si="3"/>
        <v>-0.59512768932525406</v>
      </c>
    </row>
    <row r="11" spans="1:8" ht="15" customHeight="1">
      <c r="A11" s="573" t="s">
        <v>119</v>
      </c>
      <c r="B11" s="297">
        <v>261.92462</v>
      </c>
      <c r="C11" s="575">
        <f t="shared" si="1"/>
        <v>2.1821377531151286E-4</v>
      </c>
      <c r="D11" s="297">
        <v>250.79008999999999</v>
      </c>
      <c r="E11" s="575">
        <f t="shared" si="0"/>
        <v>1.9088778777845135E-4</v>
      </c>
      <c r="F11" s="17"/>
      <c r="G11" s="990">
        <f t="shared" si="2"/>
        <v>-11.134530000000012</v>
      </c>
      <c r="H11" s="993">
        <f t="shared" si="3"/>
        <v>-4.2510436781391575E-2</v>
      </c>
    </row>
    <row r="12" spans="1:8" ht="15" customHeight="1">
      <c r="A12" s="573" t="s">
        <v>117</v>
      </c>
      <c r="B12" s="297">
        <v>77287.13453000001</v>
      </c>
      <c r="C12" s="575">
        <f t="shared" si="1"/>
        <v>6.4389202545373891E-2</v>
      </c>
      <c r="D12" s="297">
        <v>81148.96673</v>
      </c>
      <c r="E12" s="575">
        <f t="shared" si="0"/>
        <v>6.1766183582440799E-2</v>
      </c>
      <c r="F12" s="17"/>
      <c r="G12" s="990">
        <f t="shared" si="2"/>
        <v>3861.8321999999898</v>
      </c>
      <c r="H12" s="993">
        <f t="shared" si="3"/>
        <v>4.9967335747206014E-2</v>
      </c>
    </row>
    <row r="13" spans="1:8" ht="15" customHeight="1">
      <c r="A13" s="686" t="s">
        <v>120</v>
      </c>
      <c r="B13" s="684">
        <v>78052.736883999998</v>
      </c>
      <c r="C13" s="685">
        <f t="shared" si="1"/>
        <v>6.5027038652776536E-2</v>
      </c>
      <c r="D13" s="684">
        <v>81603.681987999997</v>
      </c>
      <c r="E13" s="685">
        <f t="shared" si="0"/>
        <v>6.2112288126159917E-2</v>
      </c>
      <c r="F13" s="17"/>
      <c r="G13" s="684">
        <f t="shared" si="2"/>
        <v>3550.9451039999985</v>
      </c>
      <c r="H13" s="994">
        <f t="shared" si="3"/>
        <v>4.5494177984781281E-2</v>
      </c>
    </row>
    <row r="14" spans="1:8" ht="15" customHeight="1">
      <c r="A14" s="616" t="s">
        <v>519</v>
      </c>
      <c r="B14" s="297">
        <v>822.92071999999996</v>
      </c>
      <c r="C14" s="575">
        <f t="shared" si="1"/>
        <v>6.8558899538832341E-4</v>
      </c>
      <c r="D14" s="297">
        <v>741.63742999999977</v>
      </c>
      <c r="E14" s="575">
        <f t="shared" si="0"/>
        <v>5.6449410878394769E-4</v>
      </c>
      <c r="F14" s="17"/>
      <c r="G14" s="990">
        <f t="shared" si="2"/>
        <v>-81.283290000000193</v>
      </c>
      <c r="H14" s="993">
        <f t="shared" si="3"/>
        <v>-9.8774144367151429E-2</v>
      </c>
    </row>
    <row r="15" spans="1:8" ht="15" customHeight="1">
      <c r="A15" s="616" t="s">
        <v>520</v>
      </c>
      <c r="B15" s="297">
        <v>646.18974000000003</v>
      </c>
      <c r="C15" s="575">
        <f t="shared" si="1"/>
        <v>5.383514643753799E-4</v>
      </c>
      <c r="D15" s="297">
        <v>453.83211999999997</v>
      </c>
      <c r="E15" s="575">
        <f t="shared" si="0"/>
        <v>3.4543234706604502E-4</v>
      </c>
      <c r="F15" s="17"/>
      <c r="G15" s="990">
        <f t="shared" si="2"/>
        <v>-192.35762000000005</v>
      </c>
      <c r="H15" s="993">
        <f t="shared" si="3"/>
        <v>-0.29767978055485689</v>
      </c>
    </row>
    <row r="16" spans="1:8" ht="15" customHeight="1">
      <c r="A16" s="616" t="s">
        <v>521</v>
      </c>
      <c r="B16" s="297">
        <v>1892.3193699999999</v>
      </c>
      <c r="C16" s="575">
        <f t="shared" si="1"/>
        <v>1.5765228706747902E-3</v>
      </c>
      <c r="D16" s="297">
        <v>2714.9069199999999</v>
      </c>
      <c r="E16" s="575">
        <f t="shared" si="0"/>
        <v>2.0664396108443081E-3</v>
      </c>
      <c r="F16" s="17"/>
      <c r="G16" s="990">
        <f t="shared" si="2"/>
        <v>822.58754999999996</v>
      </c>
      <c r="H16" s="993">
        <f t="shared" si="3"/>
        <v>0.43469805522309907</v>
      </c>
    </row>
    <row r="17" spans="1:8" ht="15" customHeight="1">
      <c r="A17" s="616" t="s">
        <v>493</v>
      </c>
      <c r="B17" s="297"/>
      <c r="C17" s="575"/>
      <c r="D17" s="297">
        <v>1644.83934</v>
      </c>
      <c r="E17" s="575">
        <f t="shared" si="0"/>
        <v>1.2519623198172145E-3</v>
      </c>
      <c r="F17" s="17"/>
      <c r="G17" s="990">
        <f t="shared" si="2"/>
        <v>1644.83934</v>
      </c>
      <c r="H17" s="993"/>
    </row>
    <row r="18" spans="1:8" ht="15" customHeight="1">
      <c r="A18" s="616" t="s">
        <v>121</v>
      </c>
      <c r="B18" s="297"/>
      <c r="C18" s="575"/>
      <c r="D18" s="297"/>
      <c r="E18" s="575"/>
      <c r="F18" s="17"/>
      <c r="G18" s="990"/>
      <c r="H18" s="993"/>
    </row>
    <row r="19" spans="1:8" ht="15" customHeight="1">
      <c r="A19" s="616" t="s">
        <v>522</v>
      </c>
      <c r="B19" s="297"/>
      <c r="C19" s="575"/>
      <c r="D19" s="297"/>
      <c r="E19" s="575"/>
      <c r="F19" s="17"/>
      <c r="G19" s="990"/>
      <c r="H19" s="993"/>
    </row>
    <row r="20" spans="1:8" ht="15" customHeight="1">
      <c r="A20" s="616" t="s">
        <v>523</v>
      </c>
      <c r="B20" s="297"/>
      <c r="C20" s="575"/>
      <c r="D20" s="297"/>
      <c r="E20" s="575"/>
      <c r="F20" s="17"/>
      <c r="G20" s="990"/>
      <c r="H20" s="993"/>
    </row>
    <row r="21" spans="1:8" ht="15" customHeight="1">
      <c r="A21" s="616" t="s">
        <v>524</v>
      </c>
      <c r="B21" s="297">
        <v>42.830370000000002</v>
      </c>
      <c r="C21" s="575">
        <f t="shared" si="1"/>
        <v>3.5682696554791075E-5</v>
      </c>
      <c r="D21" s="297">
        <v>531.31727999999987</v>
      </c>
      <c r="E21" s="575">
        <f t="shared" ref="E21:E29" si="4">D21/$D$56</f>
        <v>4.0440984006849708E-4</v>
      </c>
      <c r="F21" s="17"/>
      <c r="G21" s="990">
        <f t="shared" si="2"/>
        <v>488.48690999999985</v>
      </c>
      <c r="H21" s="993">
        <f t="shared" si="3"/>
        <v>11.405152698890992</v>
      </c>
    </row>
    <row r="22" spans="1:8" ht="15" customHeight="1">
      <c r="A22" s="682" t="s">
        <v>122</v>
      </c>
      <c r="B22" s="687">
        <v>292524.63500999991</v>
      </c>
      <c r="C22" s="688">
        <f t="shared" si="1"/>
        <v>0.24370715886560962</v>
      </c>
      <c r="D22" s="687">
        <v>302503.02610000002</v>
      </c>
      <c r="E22" s="688">
        <f t="shared" si="4"/>
        <v>0.23024886449267645</v>
      </c>
      <c r="F22" s="17"/>
      <c r="G22" s="680">
        <f t="shared" si="2"/>
        <v>9978.3910900001065</v>
      </c>
      <c r="H22" s="995">
        <f t="shared" si="3"/>
        <v>3.4111284643288234E-2</v>
      </c>
    </row>
    <row r="23" spans="1:8" ht="15" customHeight="1">
      <c r="A23" s="686" t="s">
        <v>123</v>
      </c>
      <c r="B23" s="684">
        <v>806041.64727999992</v>
      </c>
      <c r="C23" s="685">
        <f t="shared" si="1"/>
        <v>0.67152675800877215</v>
      </c>
      <c r="D23" s="684">
        <v>902770.99595000001</v>
      </c>
      <c r="E23" s="685">
        <f t="shared" si="4"/>
        <v>0.6871402226756439</v>
      </c>
      <c r="F23" s="17"/>
      <c r="G23" s="684">
        <f t="shared" si="2"/>
        <v>96729.348670000094</v>
      </c>
      <c r="H23" s="994">
        <f t="shared" si="3"/>
        <v>0.12000539797963887</v>
      </c>
    </row>
    <row r="24" spans="1:8" ht="15" customHeight="1">
      <c r="A24" s="616" t="s">
        <v>525</v>
      </c>
      <c r="B24" s="297">
        <v>166.48738</v>
      </c>
      <c r="C24" s="575">
        <f t="shared" si="1"/>
        <v>1.3870341677511055E-4</v>
      </c>
      <c r="D24" s="297">
        <v>159.64769000000001</v>
      </c>
      <c r="E24" s="575">
        <f t="shared" si="4"/>
        <v>1.2151514586577163E-4</v>
      </c>
      <c r="F24" s="17"/>
      <c r="G24" s="990">
        <f t="shared" si="2"/>
        <v>-6.8396899999999903</v>
      </c>
      <c r="H24" s="993">
        <f t="shared" si="3"/>
        <v>-4.1082333087348662E-2</v>
      </c>
    </row>
    <row r="25" spans="1:8" ht="15" customHeight="1">
      <c r="A25" s="616" t="s">
        <v>526</v>
      </c>
      <c r="B25" s="297">
        <v>33.41048</v>
      </c>
      <c r="C25" s="575">
        <f t="shared" si="1"/>
        <v>2.7834828874696064E-5</v>
      </c>
      <c r="D25" s="297">
        <v>0.36856</v>
      </c>
      <c r="E25" s="575">
        <f t="shared" si="4"/>
        <v>2.8052784327971664E-7</v>
      </c>
      <c r="F25" s="17"/>
      <c r="G25" s="990">
        <f t="shared" si="2"/>
        <v>-33.041919999999998</v>
      </c>
      <c r="H25" s="993">
        <f t="shared" si="3"/>
        <v>-0.98896873076950698</v>
      </c>
    </row>
    <row r="26" spans="1:8" ht="15" customHeight="1">
      <c r="A26" s="616" t="s">
        <v>527</v>
      </c>
      <c r="B26" s="297"/>
      <c r="C26" s="575"/>
      <c r="D26" s="297">
        <v>0.68169000000000002</v>
      </c>
      <c r="E26" s="575">
        <f t="shared" si="4"/>
        <v>5.1886538280157927E-7</v>
      </c>
      <c r="F26" s="17"/>
      <c r="G26" s="990">
        <f t="shared" si="2"/>
        <v>0.68169000000000002</v>
      </c>
      <c r="H26" s="993"/>
    </row>
    <row r="27" spans="1:8" ht="15" customHeight="1">
      <c r="A27" s="616" t="s">
        <v>528</v>
      </c>
      <c r="B27" s="297">
        <v>157.25326000000001</v>
      </c>
      <c r="C27" s="575">
        <f t="shared" si="1"/>
        <v>1.3101031718455071E-4</v>
      </c>
      <c r="D27" s="297">
        <v>247.76377000000002</v>
      </c>
      <c r="E27" s="575">
        <f t="shared" si="4"/>
        <v>1.8858431745428632E-4</v>
      </c>
      <c r="F27" s="17"/>
      <c r="G27" s="990">
        <f t="shared" si="2"/>
        <v>90.510510000000011</v>
      </c>
      <c r="H27" s="993">
        <f t="shared" si="3"/>
        <v>0.57557159705305949</v>
      </c>
    </row>
    <row r="28" spans="1:8" ht="15" customHeight="1">
      <c r="A28" s="616" t="s">
        <v>529</v>
      </c>
      <c r="B28" s="297">
        <v>2538.7257400000003</v>
      </c>
      <c r="C28" s="575">
        <f t="shared" si="1"/>
        <v>2.1150548131210968E-3</v>
      </c>
      <c r="D28" s="297">
        <v>6409.8445699999984</v>
      </c>
      <c r="E28" s="575">
        <f t="shared" si="4"/>
        <v>4.878825355383933E-3</v>
      </c>
      <c r="F28" s="17"/>
      <c r="G28" s="990">
        <f t="shared" si="2"/>
        <v>3871.1188299999981</v>
      </c>
      <c r="H28" s="993">
        <f t="shared" si="3"/>
        <v>1.5248275026352385</v>
      </c>
    </row>
    <row r="29" spans="1:8" ht="15" customHeight="1">
      <c r="A29" s="616" t="s">
        <v>503</v>
      </c>
      <c r="B29" s="297">
        <v>85.145520000000005</v>
      </c>
      <c r="C29" s="575">
        <f t="shared" si="1"/>
        <v>7.0936154722919616E-5</v>
      </c>
      <c r="D29" s="297">
        <v>1.18113</v>
      </c>
      <c r="E29" s="575">
        <f t="shared" si="4"/>
        <v>8.990119696466565E-7</v>
      </c>
      <c r="F29" s="17"/>
      <c r="G29" s="990">
        <f t="shared" si="2"/>
        <v>-83.964390000000009</v>
      </c>
      <c r="H29" s="993">
        <f t="shared" si="3"/>
        <v>-0.98612810163118392</v>
      </c>
    </row>
    <row r="30" spans="1:8" ht="15" customHeight="1">
      <c r="A30" s="616" t="s">
        <v>530</v>
      </c>
      <c r="B30" s="297"/>
      <c r="C30" s="575"/>
      <c r="D30" s="297"/>
      <c r="E30" s="575"/>
      <c r="F30" s="17"/>
      <c r="G30" s="990"/>
      <c r="H30" s="993"/>
    </row>
    <row r="31" spans="1:8" ht="15" customHeight="1">
      <c r="A31" s="683" t="s">
        <v>531</v>
      </c>
      <c r="B31" s="684">
        <v>2981.0223800000003</v>
      </c>
      <c r="C31" s="685">
        <f t="shared" si="1"/>
        <v>2.4835395306783735E-3</v>
      </c>
      <c r="D31" s="684">
        <v>6819.4874099999997</v>
      </c>
      <c r="E31" s="685">
        <f>D31/$D$56</f>
        <v>5.1906232238997201E-3</v>
      </c>
      <c r="F31" s="17"/>
      <c r="G31" s="684">
        <f t="shared" si="2"/>
        <v>3838.4650299999994</v>
      </c>
      <c r="H31" s="994">
        <f t="shared" si="3"/>
        <v>1.2876337513440603</v>
      </c>
    </row>
    <row r="32" spans="1:8" ht="15" customHeight="1">
      <c r="A32" s="616" t="s">
        <v>532</v>
      </c>
      <c r="B32" s="297"/>
      <c r="C32" s="575"/>
      <c r="D32" s="297"/>
      <c r="E32" s="575"/>
      <c r="F32" s="17"/>
      <c r="G32" s="990"/>
      <c r="H32" s="993"/>
    </row>
    <row r="33" spans="1:8" ht="15" customHeight="1">
      <c r="A33" s="616" t="s">
        <v>533</v>
      </c>
      <c r="B33" s="297">
        <v>37992.037699999993</v>
      </c>
      <c r="C33" s="575">
        <f t="shared" si="1"/>
        <v>3.1651801110923916E-2</v>
      </c>
      <c r="D33" s="297">
        <v>37473.124299999996</v>
      </c>
      <c r="E33" s="575">
        <f t="shared" ref="E33:E42" si="5">D33/$D$56</f>
        <v>2.8522505808638323E-2</v>
      </c>
      <c r="F33" s="17"/>
      <c r="G33" s="990">
        <f t="shared" si="2"/>
        <v>-518.91339999999764</v>
      </c>
      <c r="H33" s="993">
        <f t="shared" si="3"/>
        <v>-1.3658477707817123E-2</v>
      </c>
    </row>
    <row r="34" spans="1:8" ht="15" customHeight="1">
      <c r="A34" s="616" t="s">
        <v>536</v>
      </c>
      <c r="B34" s="297"/>
      <c r="C34" s="575"/>
      <c r="D34" s="297">
        <v>109.01459999999999</v>
      </c>
      <c r="E34" s="575">
        <f t="shared" si="5"/>
        <v>8.2975989320601784E-5</v>
      </c>
      <c r="F34" s="17"/>
      <c r="G34" s="990">
        <f t="shared" si="2"/>
        <v>109.01459999999999</v>
      </c>
      <c r="H34" s="993"/>
    </row>
    <row r="35" spans="1:8" ht="15" customHeight="1">
      <c r="A35" s="616" t="s">
        <v>535</v>
      </c>
      <c r="B35" s="297">
        <v>50825.028269999988</v>
      </c>
      <c r="C35" s="575">
        <f t="shared" si="1"/>
        <v>4.2343179877901767E-2</v>
      </c>
      <c r="D35" s="297">
        <v>45851.833760000009</v>
      </c>
      <c r="E35" s="575">
        <f t="shared" si="5"/>
        <v>3.4899924123922572E-2</v>
      </c>
      <c r="F35" s="17"/>
      <c r="G35" s="990">
        <f t="shared" si="2"/>
        <v>-4973.1945099999793</v>
      </c>
      <c r="H35" s="993">
        <f t="shared" si="3"/>
        <v>-9.7849321078203128E-2</v>
      </c>
    </row>
    <row r="36" spans="1:8" ht="15" customHeight="1">
      <c r="A36" s="616" t="s">
        <v>534</v>
      </c>
      <c r="B36" s="297"/>
      <c r="C36" s="575"/>
      <c r="D36" s="297">
        <v>8938.3652900000016</v>
      </c>
      <c r="E36" s="575">
        <f t="shared" si="5"/>
        <v>6.8033979196059783E-3</v>
      </c>
      <c r="F36" s="17"/>
      <c r="G36" s="990">
        <f t="shared" si="2"/>
        <v>8938.3652900000016</v>
      </c>
      <c r="H36" s="993"/>
    </row>
    <row r="37" spans="1:8" ht="15" customHeight="1">
      <c r="A37" s="683" t="s">
        <v>124</v>
      </c>
      <c r="B37" s="684">
        <v>88817.065969999981</v>
      </c>
      <c r="C37" s="685">
        <f t="shared" si="1"/>
        <v>7.3994980988825676E-2</v>
      </c>
      <c r="D37" s="684">
        <v>92372.337950000001</v>
      </c>
      <c r="E37" s="685">
        <f t="shared" si="5"/>
        <v>7.0308803841487466E-2</v>
      </c>
      <c r="F37" s="17"/>
      <c r="G37" s="684">
        <f t="shared" si="2"/>
        <v>3555.2719800000195</v>
      </c>
      <c r="H37" s="994">
        <f t="shared" si="3"/>
        <v>4.0029153644873777E-2</v>
      </c>
    </row>
    <row r="38" spans="1:8" ht="15" customHeight="1">
      <c r="A38" s="616" t="s">
        <v>537</v>
      </c>
      <c r="B38" s="297">
        <v>684.38126999999997</v>
      </c>
      <c r="C38" s="575">
        <f t="shared" si="1"/>
        <v>5.7016946585314429E-4</v>
      </c>
      <c r="D38" s="297">
        <v>450.55834000000004</v>
      </c>
      <c r="E38" s="575">
        <f t="shared" si="5"/>
        <v>3.4294052363764189E-4</v>
      </c>
      <c r="F38" s="17"/>
      <c r="G38" s="990">
        <f t="shared" si="2"/>
        <v>-233.82292999999993</v>
      </c>
      <c r="H38" s="993">
        <f t="shared" si="3"/>
        <v>-0.34165594566899815</v>
      </c>
    </row>
    <row r="39" spans="1:8" ht="15" customHeight="1">
      <c r="A39" s="616" t="s">
        <v>538</v>
      </c>
      <c r="B39" s="297">
        <v>184.16094999999999</v>
      </c>
      <c r="C39" s="575">
        <f t="shared" si="1"/>
        <v>1.5342756310748776E-4</v>
      </c>
      <c r="D39" s="297">
        <v>181.01150000000001</v>
      </c>
      <c r="E39" s="575">
        <f t="shared" si="5"/>
        <v>1.3777611706052321E-4</v>
      </c>
      <c r="F39" s="17"/>
      <c r="G39" s="990">
        <f t="shared" si="2"/>
        <v>-3.1494499999999732</v>
      </c>
      <c r="H39" s="993">
        <f t="shared" si="3"/>
        <v>-1.710161681941787E-2</v>
      </c>
    </row>
    <row r="40" spans="1:8" ht="15" customHeight="1">
      <c r="A40" s="616" t="s">
        <v>505</v>
      </c>
      <c r="B40" s="297">
        <v>1.4275099999999998</v>
      </c>
      <c r="C40" s="575">
        <f t="shared" si="1"/>
        <v>1.1892824217705754E-6</v>
      </c>
      <c r="D40" s="297">
        <v>17.509199999999996</v>
      </c>
      <c r="E40" s="575">
        <f t="shared" si="5"/>
        <v>1.3327051534494284E-5</v>
      </c>
      <c r="F40" s="17"/>
      <c r="G40" s="990">
        <f t="shared" si="2"/>
        <v>16.081689999999995</v>
      </c>
      <c r="H40" s="993">
        <f t="shared" si="3"/>
        <v>11.265553306106435</v>
      </c>
    </row>
    <row r="41" spans="1:8" ht="15" customHeight="1">
      <c r="A41" s="616" t="s">
        <v>539</v>
      </c>
      <c r="B41" s="297">
        <v>7506.035319999999</v>
      </c>
      <c r="C41" s="575">
        <f t="shared" si="1"/>
        <v>6.2534033829991214E-3</v>
      </c>
      <c r="D41" s="297">
        <v>5854.0892200000008</v>
      </c>
      <c r="E41" s="575">
        <f t="shared" si="5"/>
        <v>4.4558145844737322E-3</v>
      </c>
      <c r="F41" s="17"/>
      <c r="G41" s="990">
        <f t="shared" si="2"/>
        <v>-1651.9460999999983</v>
      </c>
      <c r="H41" s="993">
        <f t="shared" si="3"/>
        <v>-0.22008237765659736</v>
      </c>
    </row>
    <row r="42" spans="1:8" ht="15" customHeight="1">
      <c r="A42" s="616" t="s">
        <v>540</v>
      </c>
      <c r="B42" s="297"/>
      <c r="C42" s="100"/>
      <c r="D42" s="297">
        <v>14.094880000000002</v>
      </c>
      <c r="E42" s="575">
        <f t="shared" si="5"/>
        <v>1.0728256695480825E-5</v>
      </c>
      <c r="F42" s="17"/>
      <c r="G42" s="990">
        <f t="shared" si="2"/>
        <v>14.094880000000002</v>
      </c>
      <c r="H42" s="993"/>
    </row>
    <row r="43" spans="1:8" ht="15" customHeight="1">
      <c r="A43" s="616" t="s">
        <v>541</v>
      </c>
      <c r="B43" s="297"/>
      <c r="C43" s="100"/>
      <c r="D43" s="297"/>
      <c r="E43" s="575"/>
      <c r="F43" s="17"/>
      <c r="G43" s="990"/>
      <c r="H43" s="993"/>
    </row>
    <row r="44" spans="1:8" ht="15" customHeight="1">
      <c r="A44" s="616" t="s">
        <v>542</v>
      </c>
      <c r="B44" s="297"/>
      <c r="C44" s="100"/>
      <c r="D44" s="297"/>
      <c r="E44" s="575"/>
      <c r="F44" s="17"/>
      <c r="G44" s="990"/>
      <c r="H44" s="993"/>
    </row>
    <row r="45" spans="1:8" ht="15" customHeight="1">
      <c r="A45" s="679" t="s">
        <v>125</v>
      </c>
      <c r="B45" s="687">
        <v>906215.74067999981</v>
      </c>
      <c r="C45" s="688">
        <f t="shared" ref="C45:C56" si="6">B45/$B$56</f>
        <v>0.75498346822265761</v>
      </c>
      <c r="D45" s="687">
        <v>1008480.0844500001</v>
      </c>
      <c r="E45" s="688">
        <f>D45/$D$56</f>
        <v>0.76760023627443297</v>
      </c>
      <c r="F45" s="17"/>
      <c r="G45" s="680">
        <f t="shared" si="2"/>
        <v>102264.34377000027</v>
      </c>
      <c r="H45" s="995">
        <f t="shared" si="3"/>
        <v>0.11284767983975191</v>
      </c>
    </row>
    <row r="46" spans="1:8" ht="15" customHeight="1">
      <c r="A46" s="101" t="s">
        <v>126</v>
      </c>
      <c r="B46" s="298">
        <v>1198740.3756899999</v>
      </c>
      <c r="C46" s="576">
        <f t="shared" si="6"/>
        <v>0.99869062708826739</v>
      </c>
      <c r="D46" s="298">
        <v>1310983.1105500001</v>
      </c>
      <c r="E46" s="576">
        <f>D46/$D$56</f>
        <v>0.99784910076710942</v>
      </c>
      <c r="F46" s="17"/>
      <c r="G46" s="298">
        <f t="shared" si="2"/>
        <v>112242.7348600002</v>
      </c>
      <c r="H46" s="996">
        <f t="shared" si="3"/>
        <v>9.3633898662496301E-2</v>
      </c>
    </row>
    <row r="47" spans="1:8" ht="15" customHeight="1">
      <c r="A47" s="616" t="s">
        <v>543</v>
      </c>
      <c r="B47" s="297">
        <v>64.98263</v>
      </c>
      <c r="C47" s="575">
        <f t="shared" si="6"/>
        <v>5.4138114324538012E-5</v>
      </c>
      <c r="D47" s="297">
        <v>14.61314</v>
      </c>
      <c r="E47" s="575">
        <f>D47/$D$56</f>
        <v>1.1122728043587363E-5</v>
      </c>
      <c r="F47" s="17"/>
      <c r="G47" s="990">
        <f t="shared" si="2"/>
        <v>-50.369489999999999</v>
      </c>
      <c r="H47" s="993">
        <f t="shared" si="3"/>
        <v>-0.7751223673156965</v>
      </c>
    </row>
    <row r="48" spans="1:8" ht="15" customHeight="1">
      <c r="A48" s="616" t="s">
        <v>544</v>
      </c>
      <c r="B48" s="297">
        <v>1.6627799999999999</v>
      </c>
      <c r="C48" s="575">
        <f t="shared" si="6"/>
        <v>1.3852897880026602E-6</v>
      </c>
      <c r="D48" s="297">
        <v>0</v>
      </c>
      <c r="E48" s="575"/>
      <c r="F48" s="17"/>
      <c r="G48" s="990">
        <f t="shared" si="2"/>
        <v>-1.6627799999999999</v>
      </c>
      <c r="H48" s="993">
        <f t="shared" si="3"/>
        <v>-1</v>
      </c>
    </row>
    <row r="49" spans="1:8" ht="15" customHeight="1">
      <c r="A49" s="616" t="s">
        <v>545</v>
      </c>
      <c r="B49" s="297"/>
      <c r="C49" s="575"/>
      <c r="D49" s="297"/>
      <c r="E49" s="575"/>
      <c r="F49" s="17"/>
      <c r="G49" s="990"/>
      <c r="H49" s="993"/>
    </row>
    <row r="50" spans="1:8" ht="15" customHeight="1">
      <c r="A50" s="616" t="s">
        <v>546</v>
      </c>
      <c r="B50" s="297"/>
      <c r="C50" s="575"/>
      <c r="D50" s="297"/>
      <c r="E50" s="575"/>
      <c r="F50" s="17"/>
      <c r="G50" s="990"/>
      <c r="H50" s="993"/>
    </row>
    <row r="51" spans="1:8" ht="15" customHeight="1">
      <c r="A51" s="616" t="s">
        <v>547</v>
      </c>
      <c r="B51" s="297">
        <v>942.29404999999997</v>
      </c>
      <c r="C51" s="575">
        <f t="shared" si="6"/>
        <v>7.8504091025912511E-4</v>
      </c>
      <c r="D51" s="297">
        <v>1967.8838599999999</v>
      </c>
      <c r="E51" s="575">
        <f t="shared" ref="E51:E56" si="7">D51/$D$56</f>
        <v>1.4978462531765894E-3</v>
      </c>
      <c r="F51" s="17"/>
      <c r="G51" s="990">
        <f t="shared" si="2"/>
        <v>1025.5898099999999</v>
      </c>
      <c r="H51" s="993">
        <f t="shared" si="3"/>
        <v>1.0883967801770582</v>
      </c>
    </row>
    <row r="52" spans="1:8" ht="15" customHeight="1">
      <c r="A52" s="616" t="s">
        <v>548</v>
      </c>
      <c r="B52" s="297"/>
      <c r="C52" s="575"/>
      <c r="D52" s="297">
        <v>0.28069</v>
      </c>
      <c r="E52" s="575">
        <f t="shared" si="7"/>
        <v>2.1364597441443365E-7</v>
      </c>
      <c r="F52" s="17"/>
      <c r="G52" s="990">
        <f t="shared" si="2"/>
        <v>0.28069</v>
      </c>
      <c r="H52" s="993"/>
    </row>
    <row r="53" spans="1:8" ht="15" customHeight="1">
      <c r="A53" s="616" t="s">
        <v>549</v>
      </c>
      <c r="B53" s="297">
        <v>378.43408999999997</v>
      </c>
      <c r="C53" s="575">
        <f t="shared" si="6"/>
        <v>3.1527976058713696E-4</v>
      </c>
      <c r="D53" s="297">
        <v>491.50961999999998</v>
      </c>
      <c r="E53" s="575">
        <f t="shared" si="7"/>
        <v>3.7411041255109906E-4</v>
      </c>
      <c r="F53" s="17"/>
      <c r="G53" s="990">
        <f t="shared" si="2"/>
        <v>113.07553000000001</v>
      </c>
      <c r="H53" s="993">
        <f t="shared" si="3"/>
        <v>0.29879847769528378</v>
      </c>
    </row>
    <row r="54" spans="1:8" ht="15" customHeight="1">
      <c r="A54" s="616" t="s">
        <v>550</v>
      </c>
      <c r="B54" s="297">
        <v>184.27852999999999</v>
      </c>
      <c r="C54" s="575">
        <f t="shared" si="6"/>
        <v>1.5352552096918525E-4</v>
      </c>
      <c r="D54" s="297">
        <v>351.58341999999999</v>
      </c>
      <c r="E54" s="575">
        <f t="shared" si="7"/>
        <v>2.6760619314496089E-4</v>
      </c>
      <c r="F54" s="17"/>
      <c r="G54" s="990">
        <f t="shared" si="2"/>
        <v>167.30489</v>
      </c>
      <c r="H54" s="993">
        <f t="shared" si="3"/>
        <v>0.90789138593627816</v>
      </c>
    </row>
    <row r="55" spans="1:8" ht="15" customHeight="1">
      <c r="A55" s="679" t="s">
        <v>127</v>
      </c>
      <c r="B55" s="680">
        <v>1571.6560599999998</v>
      </c>
      <c r="C55" s="681">
        <f t="shared" si="6"/>
        <v>1.3093729117324576E-3</v>
      </c>
      <c r="D55" s="680">
        <v>2825.8707299999996</v>
      </c>
      <c r="E55" s="681">
        <f t="shared" si="7"/>
        <v>2.1508992328906512E-3</v>
      </c>
      <c r="F55" s="17"/>
      <c r="G55" s="680">
        <f t="shared" si="2"/>
        <v>1254.2146699999998</v>
      </c>
      <c r="H55" s="995">
        <f t="shared" si="3"/>
        <v>0.79802108229710256</v>
      </c>
    </row>
    <row r="56" spans="1:8" ht="15" customHeight="1" thickBot="1">
      <c r="A56" s="102" t="s">
        <v>130</v>
      </c>
      <c r="B56" s="299">
        <v>1200312.0317500001</v>
      </c>
      <c r="C56" s="577">
        <f t="shared" si="6"/>
        <v>1</v>
      </c>
      <c r="D56" s="299">
        <v>1313808.9812799999</v>
      </c>
      <c r="E56" s="577">
        <f t="shared" si="7"/>
        <v>1</v>
      </c>
      <c r="F56" s="17"/>
      <c r="G56" s="299">
        <f t="shared" si="2"/>
        <v>113496.94952999987</v>
      </c>
      <c r="H56" s="997">
        <f t="shared" si="3"/>
        <v>9.4556204160118687E-2</v>
      </c>
    </row>
    <row r="57" spans="1:8" ht="15" customHeight="1">
      <c r="F57" s="17"/>
    </row>
    <row r="58" spans="1:8" ht="15" customHeight="1">
      <c r="F58" s="17"/>
    </row>
  </sheetData>
  <mergeCells count="3">
    <mergeCell ref="B3:C3"/>
    <mergeCell ref="D3:E3"/>
    <mergeCell ref="G3:H3"/>
  </mergeCells>
  <printOptions horizontalCentered="1" verticalCentered="1"/>
  <pageMargins left="0.39370078740157483" right="0.35433070866141736" top="0.78740157480314965" bottom="0.19685039370078741" header="0.43307086614173229" footer="0.43307086614173229"/>
  <pageSetup paperSize="9" scale="9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baseColWidth="10" defaultColWidth="11.5703125" defaultRowHeight="15"/>
  <cols>
    <col min="1" max="1" width="48.42578125" style="12" customWidth="1"/>
    <col min="2" max="2" width="12.7109375" style="111" customWidth="1"/>
    <col min="3" max="3" width="10.7109375" style="111" customWidth="1"/>
    <col min="4" max="4" width="12.7109375" style="112" customWidth="1"/>
    <col min="5" max="5" width="10.7109375" style="113" customWidth="1"/>
    <col min="6" max="6" width="2.28515625" style="17" customWidth="1"/>
    <col min="7" max="7" width="12.140625" style="12" customWidth="1"/>
    <col min="8" max="16384" width="11.5703125" style="12"/>
  </cols>
  <sheetData>
    <row r="1" spans="1:8" s="68" customFormat="1" ht="45" customHeight="1">
      <c r="A1" s="23" t="s">
        <v>133</v>
      </c>
      <c r="B1" s="23"/>
      <c r="C1" s="23"/>
      <c r="D1" s="23"/>
      <c r="E1" s="23"/>
      <c r="F1" s="23"/>
      <c r="G1" s="23"/>
      <c r="H1" s="23"/>
    </row>
    <row r="2" spans="1:8" s="95" customFormat="1" ht="15.75" thickBot="1">
      <c r="A2" s="106"/>
      <c r="B2" s="96"/>
      <c r="C2" s="96"/>
      <c r="D2" s="96"/>
      <c r="E2" s="97"/>
      <c r="F2" s="37"/>
      <c r="G2" s="22"/>
      <c r="H2" s="22"/>
    </row>
    <row r="3" spans="1:8" s="95" customFormat="1" ht="19.899999999999999" customHeight="1" thickBot="1">
      <c r="A3" s="107"/>
      <c r="B3" s="1056">
        <v>2015</v>
      </c>
      <c r="C3" s="1057"/>
      <c r="D3" s="1056">
        <v>2016</v>
      </c>
      <c r="E3" s="1057"/>
      <c r="F3" s="17"/>
      <c r="G3" s="1058" t="s">
        <v>42</v>
      </c>
      <c r="H3" s="1059"/>
    </row>
    <row r="4" spans="1:8" s="95" customFormat="1" ht="27" customHeight="1" thickBot="1">
      <c r="A4" s="108"/>
      <c r="B4" s="658" t="s">
        <v>41</v>
      </c>
      <c r="C4" s="678" t="s">
        <v>113</v>
      </c>
      <c r="D4" s="658" t="s">
        <v>41</v>
      </c>
      <c r="E4" s="678" t="s">
        <v>113</v>
      </c>
      <c r="F4" s="17"/>
      <c r="G4" s="833" t="s">
        <v>41</v>
      </c>
      <c r="H4" s="678" t="s">
        <v>110</v>
      </c>
    </row>
    <row r="5" spans="1:8" ht="15" customHeight="1">
      <c r="A5" s="618" t="s">
        <v>261</v>
      </c>
      <c r="B5" s="300">
        <v>1132368.0354512564</v>
      </c>
      <c r="C5" s="578">
        <f>B5/$B$18</f>
        <v>0.35403873431493282</v>
      </c>
      <c r="D5" s="300">
        <v>1178887.9941700553</v>
      </c>
      <c r="E5" s="578">
        <f t="shared" ref="E5:E18" si="0">D5/$D$18</f>
        <v>0.36276469757504415</v>
      </c>
      <c r="G5" s="814">
        <f>D5-B5</f>
        <v>46519.958718798822</v>
      </c>
      <c r="H5" s="815">
        <f>(D5-B5)/B5</f>
        <v>4.1082013322868392E-2</v>
      </c>
    </row>
    <row r="6" spans="1:8" ht="15" customHeight="1">
      <c r="A6" s="583" t="s">
        <v>551</v>
      </c>
      <c r="B6" s="301">
        <v>217381.14131429963</v>
      </c>
      <c r="C6" s="579">
        <f t="shared" ref="C6:C18" si="1">B6/$B$18</f>
        <v>6.7964956379381172E-2</v>
      </c>
      <c r="D6" s="301">
        <v>216198.19352283614</v>
      </c>
      <c r="E6" s="579">
        <f t="shared" si="0"/>
        <v>6.6528010020830766E-2</v>
      </c>
      <c r="G6" s="816">
        <f t="shared" ref="G6:G18" si="2">D6-B6</f>
        <v>-1182.9477914634917</v>
      </c>
      <c r="H6" s="817">
        <f t="shared" ref="H6:H18" si="3">(D6-B6)/B6</f>
        <v>-5.4418142452989128E-3</v>
      </c>
    </row>
    <row r="7" spans="1:8" ht="15" customHeight="1">
      <c r="A7" s="583" t="s">
        <v>519</v>
      </c>
      <c r="B7" s="301">
        <v>6609.719918976336</v>
      </c>
      <c r="C7" s="579">
        <f t="shared" si="1"/>
        <v>2.0665515106650266E-3</v>
      </c>
      <c r="D7" s="301">
        <v>6394.8828883380593</v>
      </c>
      <c r="E7" s="579">
        <f t="shared" si="0"/>
        <v>1.9678186294949601E-3</v>
      </c>
      <c r="G7" s="816">
        <f t="shared" si="2"/>
        <v>-214.8370306382767</v>
      </c>
      <c r="H7" s="817">
        <f t="shared" si="3"/>
        <v>-3.2503197302125482E-2</v>
      </c>
    </row>
    <row r="8" spans="1:8" ht="15" customHeight="1">
      <c r="A8" s="583" t="s">
        <v>521</v>
      </c>
      <c r="B8" s="301">
        <v>47789.613999372523</v>
      </c>
      <c r="C8" s="579">
        <f t="shared" si="1"/>
        <v>1.4941586060396483E-2</v>
      </c>
      <c r="D8" s="301">
        <v>30763.285296217433</v>
      </c>
      <c r="E8" s="579">
        <f t="shared" si="0"/>
        <v>9.4664072770999034E-3</v>
      </c>
      <c r="G8" s="816">
        <f t="shared" si="2"/>
        <v>-17026.32870315509</v>
      </c>
      <c r="H8" s="817">
        <f t="shared" si="3"/>
        <v>-0.35627675719202601</v>
      </c>
    </row>
    <row r="9" spans="1:8" ht="15" customHeight="1">
      <c r="A9" s="583" t="s">
        <v>552</v>
      </c>
      <c r="B9" s="301">
        <v>93196.61294310262</v>
      </c>
      <c r="C9" s="579">
        <f t="shared" si="1"/>
        <v>2.9138239384923929E-2</v>
      </c>
      <c r="D9" s="301">
        <v>79337.851738330239</v>
      </c>
      <c r="E9" s="579">
        <f t="shared" si="0"/>
        <v>2.4413660953745694E-2</v>
      </c>
      <c r="G9" s="816">
        <f t="shared" si="2"/>
        <v>-13858.761204772381</v>
      </c>
      <c r="H9" s="817">
        <f t="shared" si="3"/>
        <v>-0.14870455875079153</v>
      </c>
    </row>
    <row r="10" spans="1:8" ht="15" customHeight="1">
      <c r="A10" s="689" t="s">
        <v>125</v>
      </c>
      <c r="B10" s="690">
        <v>1497345.1236270079</v>
      </c>
      <c r="C10" s="691">
        <f t="shared" si="1"/>
        <v>0.46815006765029954</v>
      </c>
      <c r="D10" s="690">
        <v>1511582.2076157774</v>
      </c>
      <c r="E10" s="691">
        <f t="shared" si="0"/>
        <v>0.46514059445621553</v>
      </c>
      <c r="G10" s="690">
        <f t="shared" si="2"/>
        <v>14237.083988769446</v>
      </c>
      <c r="H10" s="691">
        <f t="shared" si="3"/>
        <v>9.5082180882140668E-3</v>
      </c>
    </row>
    <row r="11" spans="1:8" ht="15" customHeight="1">
      <c r="A11" s="583" t="s">
        <v>180</v>
      </c>
      <c r="B11" s="301">
        <v>1213493.046876312</v>
      </c>
      <c r="C11" s="579">
        <f t="shared" si="1"/>
        <v>0.37940274625012088</v>
      </c>
      <c r="D11" s="301">
        <v>1215643.4009142322</v>
      </c>
      <c r="E11" s="579">
        <f t="shared" si="0"/>
        <v>0.37407498665911104</v>
      </c>
      <c r="G11" s="816">
        <f t="shared" si="2"/>
        <v>2150.3540379202459</v>
      </c>
      <c r="H11" s="817">
        <f t="shared" si="3"/>
        <v>1.7720365546844584E-3</v>
      </c>
    </row>
    <row r="12" spans="1:8" ht="15" customHeight="1">
      <c r="A12" s="583" t="s">
        <v>553</v>
      </c>
      <c r="B12" s="301">
        <v>393164.51309974742</v>
      </c>
      <c r="C12" s="579">
        <f t="shared" si="1"/>
        <v>0.12292422802265966</v>
      </c>
      <c r="D12" s="301">
        <v>424154.63655031024</v>
      </c>
      <c r="E12" s="579">
        <f t="shared" si="0"/>
        <v>0.13051988756705454</v>
      </c>
      <c r="G12" s="816">
        <f t="shared" si="2"/>
        <v>30990.123450562824</v>
      </c>
      <c r="H12" s="817">
        <f t="shared" si="3"/>
        <v>7.8822280287286522E-2</v>
      </c>
    </row>
    <row r="13" spans="1:8" ht="15" customHeight="1">
      <c r="A13" s="583" t="s">
        <v>554</v>
      </c>
      <c r="B13" s="301">
        <v>47323.321802617953</v>
      </c>
      <c r="C13" s="579">
        <f t="shared" si="1"/>
        <v>1.4795798212283894E-2</v>
      </c>
      <c r="D13" s="301">
        <v>52107.951412881011</v>
      </c>
      <c r="E13" s="579">
        <f t="shared" si="0"/>
        <v>1.6034538759432067E-2</v>
      </c>
      <c r="G13" s="816">
        <f t="shared" si="2"/>
        <v>4784.6296102630586</v>
      </c>
      <c r="H13" s="817">
        <f t="shared" si="3"/>
        <v>0.10110510902466635</v>
      </c>
    </row>
    <row r="14" spans="1:8" ht="15" customHeight="1">
      <c r="A14" s="583" t="s">
        <v>552</v>
      </c>
      <c r="B14" s="301">
        <v>15030.10577808746</v>
      </c>
      <c r="C14" s="579">
        <f t="shared" si="1"/>
        <v>4.6992139125272047E-3</v>
      </c>
      <c r="D14" s="301">
        <v>17235.651216251495</v>
      </c>
      <c r="E14" s="579">
        <f t="shared" si="0"/>
        <v>5.3037148837657014E-3</v>
      </c>
      <c r="G14" s="816">
        <f t="shared" si="2"/>
        <v>2205.5454381640357</v>
      </c>
      <c r="H14" s="817">
        <f t="shared" si="3"/>
        <v>0.14674184405139198</v>
      </c>
    </row>
    <row r="15" spans="1:8" ht="15" customHeight="1">
      <c r="A15" s="689" t="s">
        <v>125</v>
      </c>
      <c r="B15" s="690">
        <v>1669010.9875567651</v>
      </c>
      <c r="C15" s="691">
        <f t="shared" si="1"/>
        <v>0.5218219863975917</v>
      </c>
      <c r="D15" s="690">
        <v>1709141.6400936753</v>
      </c>
      <c r="E15" s="691">
        <f t="shared" si="0"/>
        <v>0.52593312786936341</v>
      </c>
      <c r="G15" s="690">
        <f t="shared" si="2"/>
        <v>40130.65253691026</v>
      </c>
      <c r="H15" s="691">
        <f t="shared" si="3"/>
        <v>2.4044570608643383E-2</v>
      </c>
    </row>
    <row r="16" spans="1:8" ht="15" customHeight="1">
      <c r="A16" s="109" t="s">
        <v>126</v>
      </c>
      <c r="B16" s="302">
        <v>3166356.1111837733</v>
      </c>
      <c r="C16" s="580">
        <f t="shared" si="1"/>
        <v>0.98997205404789135</v>
      </c>
      <c r="D16" s="302">
        <v>3220723.8477094509</v>
      </c>
      <c r="E16" s="580">
        <f t="shared" si="0"/>
        <v>0.99107372232557844</v>
      </c>
      <c r="G16" s="302">
        <f t="shared" si="2"/>
        <v>54367.73652567761</v>
      </c>
      <c r="H16" s="580">
        <f t="shared" si="3"/>
        <v>1.717044281079038E-2</v>
      </c>
    </row>
    <row r="17" spans="1:8" ht="15" customHeight="1">
      <c r="A17" s="689" t="s">
        <v>127</v>
      </c>
      <c r="B17" s="692">
        <v>32073.681088522164</v>
      </c>
      <c r="C17" s="693">
        <f t="shared" si="1"/>
        <v>1.0027945952109121E-2</v>
      </c>
      <c r="D17" s="692">
        <v>29008.008919684013</v>
      </c>
      <c r="E17" s="693">
        <f t="shared" si="0"/>
        <v>8.9262776744211993E-3</v>
      </c>
      <c r="G17" s="692">
        <f t="shared" si="2"/>
        <v>-3065.6721688381513</v>
      </c>
      <c r="H17" s="693">
        <f t="shared" si="3"/>
        <v>-9.5582174069044665E-2</v>
      </c>
    </row>
    <row r="18" spans="1:8" ht="15" customHeight="1" thickBot="1">
      <c r="A18" s="110" t="s">
        <v>128</v>
      </c>
      <c r="B18" s="303">
        <v>3198429.7922722939</v>
      </c>
      <c r="C18" s="581">
        <f t="shared" si="1"/>
        <v>1</v>
      </c>
      <c r="D18" s="303">
        <v>3249731.856629136</v>
      </c>
      <c r="E18" s="582">
        <f t="shared" si="0"/>
        <v>1</v>
      </c>
      <c r="G18" s="303">
        <f t="shared" si="2"/>
        <v>51302.064356842078</v>
      </c>
      <c r="H18" s="584">
        <f t="shared" si="3"/>
        <v>1.6039765662761357E-2</v>
      </c>
    </row>
  </sheetData>
  <mergeCells count="3">
    <mergeCell ref="B3:C3"/>
    <mergeCell ref="D3:E3"/>
    <mergeCell ref="G3:H3"/>
  </mergeCells>
  <printOptions horizontalCentered="1" verticalCentered="1"/>
  <pageMargins left="0.39370078740157483" right="0.35433070866141736" top="0.78740157480314965" bottom="0.19685039370078741" header="0.43307086614173229" footer="0.43307086614173229"/>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J21" sqref="J21"/>
    </sheetView>
  </sheetViews>
  <sheetFormatPr baseColWidth="10" defaultColWidth="11.5703125" defaultRowHeight="15"/>
  <cols>
    <col min="1" max="1" width="46.5703125" style="12" customWidth="1"/>
    <col min="2" max="2" width="12.140625" style="111" customWidth="1"/>
    <col min="3" max="3" width="10.7109375" style="111" customWidth="1"/>
    <col min="4" max="4" width="12.28515625" style="112" customWidth="1"/>
    <col min="5" max="5" width="10.7109375" style="113" customWidth="1"/>
    <col min="6" max="6" width="2.28515625" style="17" customWidth="1"/>
    <col min="7" max="7" width="12.28515625" style="12" customWidth="1"/>
    <col min="8" max="16384" width="11.5703125" style="12"/>
  </cols>
  <sheetData>
    <row r="1" spans="1:8" s="68" customFormat="1" ht="45" customHeight="1">
      <c r="A1" s="23" t="s">
        <v>134</v>
      </c>
      <c r="B1" s="23"/>
      <c r="C1" s="23"/>
      <c r="D1" s="23"/>
      <c r="E1" s="23"/>
      <c r="F1" s="23"/>
      <c r="G1" s="23"/>
      <c r="H1" s="23"/>
    </row>
    <row r="2" spans="1:8" s="95" customFormat="1" ht="15.75" thickBot="1">
      <c r="A2" s="106"/>
      <c r="B2" s="96"/>
      <c r="C2" s="96"/>
      <c r="D2" s="96"/>
      <c r="E2" s="97"/>
      <c r="F2" s="37"/>
      <c r="G2" s="22"/>
      <c r="H2" s="22"/>
    </row>
    <row r="3" spans="1:8" s="95" customFormat="1" ht="19.899999999999999" customHeight="1" thickBot="1">
      <c r="A3" s="107"/>
      <c r="B3" s="1056">
        <v>2015</v>
      </c>
      <c r="C3" s="1057"/>
      <c r="D3" s="1056">
        <v>2016</v>
      </c>
      <c r="E3" s="1057"/>
      <c r="F3" s="17"/>
      <c r="G3" s="1058" t="s">
        <v>0</v>
      </c>
      <c r="H3" s="1059"/>
    </row>
    <row r="4" spans="1:8" s="95" customFormat="1" ht="27" customHeight="1" thickBot="1">
      <c r="A4" s="108"/>
      <c r="B4" s="658" t="s">
        <v>41</v>
      </c>
      <c r="C4" s="678" t="s">
        <v>113</v>
      </c>
      <c r="D4" s="658" t="s">
        <v>41</v>
      </c>
      <c r="E4" s="678" t="s">
        <v>113</v>
      </c>
      <c r="F4" s="17"/>
      <c r="G4" s="833" t="s">
        <v>41</v>
      </c>
      <c r="H4" s="678" t="s">
        <v>110</v>
      </c>
    </row>
    <row r="5" spans="1:8" ht="15" customHeight="1">
      <c r="A5" s="572" t="s">
        <v>114</v>
      </c>
      <c r="B5" s="304">
        <v>1059799.223616523</v>
      </c>
      <c r="C5" s="585">
        <f>B5/$B$56</f>
        <v>0.33134984740859319</v>
      </c>
      <c r="D5" s="304">
        <v>1116004.485551954</v>
      </c>
      <c r="E5" s="585">
        <f t="shared" ref="E5:E43" si="0">D5/$D$56</f>
        <v>0.34341432917777931</v>
      </c>
      <c r="G5" s="990">
        <f>(D5-B5)</f>
        <v>56205.261935431045</v>
      </c>
      <c r="H5" s="991">
        <f>(D5-B5)/B5</f>
        <v>5.3033877250478451E-2</v>
      </c>
    </row>
    <row r="6" spans="1:8" ht="15" customHeight="1">
      <c r="A6" s="573" t="s">
        <v>115</v>
      </c>
      <c r="B6" s="301">
        <v>99133.279121981614</v>
      </c>
      <c r="C6" s="579">
        <f t="shared" ref="C6:C56" si="1">B6/$B$56</f>
        <v>3.0994358344678036E-2</v>
      </c>
      <c r="D6" s="301">
        <v>85597.283745172448</v>
      </c>
      <c r="E6" s="579">
        <f t="shared" si="0"/>
        <v>2.6339798950046397E-2</v>
      </c>
      <c r="G6" s="990">
        <f t="shared" ref="G6:G56" si="2">(D6-B6)</f>
        <v>-13535.995376809165</v>
      </c>
      <c r="H6" s="991">
        <f t="shared" ref="H6:H56" si="3">(D6-B6)/B6</f>
        <v>-0.13654340395775047</v>
      </c>
    </row>
    <row r="7" spans="1:8" ht="15" customHeight="1">
      <c r="A7" s="573" t="s">
        <v>116</v>
      </c>
      <c r="B7" s="301">
        <v>36073.457800306147</v>
      </c>
      <c r="C7" s="579">
        <f t="shared" si="1"/>
        <v>1.127848980379779E-2</v>
      </c>
      <c r="D7" s="301">
        <v>39016.271689134941</v>
      </c>
      <c r="E7" s="579">
        <f t="shared" si="0"/>
        <v>1.2005997236216752E-2</v>
      </c>
      <c r="G7" s="990">
        <f t="shared" si="2"/>
        <v>2942.813888828794</v>
      </c>
      <c r="H7" s="991">
        <f t="shared" si="3"/>
        <v>8.1578370033709907E-2</v>
      </c>
    </row>
    <row r="8" spans="1:8" ht="15" customHeight="1">
      <c r="A8" s="573" t="s">
        <v>117</v>
      </c>
      <c r="B8" s="301">
        <v>-62637.925087554308</v>
      </c>
      <c r="C8" s="579">
        <f t="shared" si="1"/>
        <v>-1.958396124213619E-2</v>
      </c>
      <c r="D8" s="301">
        <v>-61730.046816206064</v>
      </c>
      <c r="E8" s="579">
        <f t="shared" si="0"/>
        <v>-1.8995427788998279E-2</v>
      </c>
      <c r="G8" s="990">
        <f t="shared" si="2"/>
        <v>907.87827134824329</v>
      </c>
      <c r="H8" s="991">
        <f t="shared" si="3"/>
        <v>-1.44940668146211E-2</v>
      </c>
    </row>
    <row r="9" spans="1:8" ht="15" customHeight="1">
      <c r="A9" s="695" t="s">
        <v>118</v>
      </c>
      <c r="B9" s="696">
        <v>1132368.0354512564</v>
      </c>
      <c r="C9" s="697">
        <f t="shared" si="1"/>
        <v>0.35403873431493282</v>
      </c>
      <c r="D9" s="696">
        <v>1178887.9941700553</v>
      </c>
      <c r="E9" s="697">
        <f t="shared" si="0"/>
        <v>0.36276469757504415</v>
      </c>
      <c r="G9" s="684">
        <f t="shared" si="2"/>
        <v>46519.958718798822</v>
      </c>
      <c r="H9" s="685">
        <f t="shared" si="3"/>
        <v>4.1082013322868392E-2</v>
      </c>
    </row>
    <row r="10" spans="1:8" ht="15" customHeight="1">
      <c r="A10" s="583" t="s">
        <v>115</v>
      </c>
      <c r="B10" s="301">
        <v>42372.371802420712</v>
      </c>
      <c r="C10" s="579">
        <f t="shared" si="1"/>
        <v>1.3247866782880879E-2</v>
      </c>
      <c r="D10" s="301">
        <v>36657.30438221676</v>
      </c>
      <c r="E10" s="579">
        <f t="shared" si="0"/>
        <v>1.1280101251258449E-2</v>
      </c>
      <c r="G10" s="990">
        <f t="shared" si="2"/>
        <v>-5715.0674202039518</v>
      </c>
      <c r="H10" s="991">
        <f t="shared" si="3"/>
        <v>-0.13487721307773129</v>
      </c>
    </row>
    <row r="11" spans="1:8" ht="15" customHeight="1">
      <c r="A11" s="583" t="s">
        <v>119</v>
      </c>
      <c r="B11" s="301">
        <v>120467.239721437</v>
      </c>
      <c r="C11" s="579">
        <f t="shared" si="1"/>
        <v>3.7664494000305131E-2</v>
      </c>
      <c r="D11" s="301">
        <v>134341.05370619718</v>
      </c>
      <c r="E11" s="579">
        <f t="shared" si="0"/>
        <v>4.1339119543710827E-2</v>
      </c>
      <c r="G11" s="990">
        <f t="shared" si="2"/>
        <v>13873.813984760185</v>
      </c>
      <c r="H11" s="991">
        <f t="shared" si="3"/>
        <v>0.11516669608136922</v>
      </c>
    </row>
    <row r="12" spans="1:8" ht="15" customHeight="1">
      <c r="A12" s="583" t="s">
        <v>117</v>
      </c>
      <c r="B12" s="301">
        <v>54541.529790441957</v>
      </c>
      <c r="C12" s="579">
        <f t="shared" si="1"/>
        <v>1.705259559619517E-2</v>
      </c>
      <c r="D12" s="301">
        <v>45199.835434422093</v>
      </c>
      <c r="E12" s="579">
        <f t="shared" si="0"/>
        <v>1.3908789225861463E-2</v>
      </c>
      <c r="G12" s="990">
        <f t="shared" si="2"/>
        <v>-9341.6943560198633</v>
      </c>
      <c r="H12" s="991">
        <f t="shared" si="3"/>
        <v>-0.17127672054510165</v>
      </c>
    </row>
    <row r="13" spans="1:8" ht="15" customHeight="1">
      <c r="A13" s="686" t="s">
        <v>120</v>
      </c>
      <c r="B13" s="696">
        <v>217381.14131429963</v>
      </c>
      <c r="C13" s="697">
        <f t="shared" si="1"/>
        <v>6.7964956379381172E-2</v>
      </c>
      <c r="D13" s="696">
        <v>216198.19352283614</v>
      </c>
      <c r="E13" s="697">
        <f t="shared" si="0"/>
        <v>6.6528010020830766E-2</v>
      </c>
      <c r="G13" s="684">
        <f t="shared" si="2"/>
        <v>-1182.9477914634917</v>
      </c>
      <c r="H13" s="685">
        <f t="shared" si="3"/>
        <v>-5.4418142452989128E-3</v>
      </c>
    </row>
    <row r="14" spans="1:8" ht="15" customHeight="1">
      <c r="A14" s="631" t="s">
        <v>519</v>
      </c>
      <c r="B14" s="301">
        <v>6609.719918976336</v>
      </c>
      <c r="C14" s="579">
        <f t="shared" si="1"/>
        <v>2.0665515106650266E-3</v>
      </c>
      <c r="D14" s="301">
        <v>6394.8828883380593</v>
      </c>
      <c r="E14" s="579">
        <f t="shared" si="0"/>
        <v>1.9678186294949601E-3</v>
      </c>
      <c r="G14" s="990">
        <f t="shared" si="2"/>
        <v>-214.8370306382767</v>
      </c>
      <c r="H14" s="991">
        <f t="shared" si="3"/>
        <v>-3.2503197302125482E-2</v>
      </c>
    </row>
    <row r="15" spans="1:8" ht="15" customHeight="1">
      <c r="A15" s="636" t="s">
        <v>520</v>
      </c>
      <c r="B15" s="301">
        <v>56285.538315981437</v>
      </c>
      <c r="C15" s="579">
        <f t="shared" si="1"/>
        <v>1.7597865819025501E-2</v>
      </c>
      <c r="D15" s="301">
        <v>46317.126651124381</v>
      </c>
      <c r="E15" s="579">
        <f t="shared" si="0"/>
        <v>1.4252599504984377E-2</v>
      </c>
      <c r="G15" s="990">
        <f t="shared" si="2"/>
        <v>-9968.4116648570562</v>
      </c>
      <c r="H15" s="991">
        <f t="shared" si="3"/>
        <v>-0.17710431423601886</v>
      </c>
    </row>
    <row r="16" spans="1:8" ht="15" customHeight="1">
      <c r="A16" s="637" t="s">
        <v>521</v>
      </c>
      <c r="B16" s="301">
        <v>47789.613999372523</v>
      </c>
      <c r="C16" s="579">
        <f t="shared" si="1"/>
        <v>1.4941586060396483E-2</v>
      </c>
      <c r="D16" s="301">
        <v>30763.285296217433</v>
      </c>
      <c r="E16" s="579">
        <f t="shared" si="0"/>
        <v>9.4664072770999034E-3</v>
      </c>
      <c r="G16" s="990">
        <f t="shared" si="2"/>
        <v>-17026.32870315509</v>
      </c>
      <c r="H16" s="991">
        <f t="shared" si="3"/>
        <v>-0.35627675719202601</v>
      </c>
    </row>
    <row r="17" spans="1:8" ht="15" customHeight="1">
      <c r="A17" s="638" t="s">
        <v>493</v>
      </c>
      <c r="B17" s="301">
        <v>4602.6313999999993</v>
      </c>
      <c r="C17" s="579">
        <f t="shared" si="1"/>
        <v>1.4390284292374927E-3</v>
      </c>
      <c r="D17" s="301">
        <v>3116.2005600000007</v>
      </c>
      <c r="E17" s="579">
        <f t="shared" si="0"/>
        <v>9.5891005703847702E-4</v>
      </c>
      <c r="G17" s="990">
        <f t="shared" si="2"/>
        <v>-1486.4308399999986</v>
      </c>
      <c r="H17" s="991">
        <f t="shared" si="3"/>
        <v>-0.32295239631833189</v>
      </c>
    </row>
    <row r="18" spans="1:8" ht="15" customHeight="1">
      <c r="A18" s="638" t="s">
        <v>121</v>
      </c>
      <c r="B18" s="301">
        <v>18740.350140000002</v>
      </c>
      <c r="C18" s="579">
        <f t="shared" si="1"/>
        <v>5.8592344860213738E-3</v>
      </c>
      <c r="D18" s="301">
        <v>4982.0776099999994</v>
      </c>
      <c r="E18" s="579">
        <f t="shared" si="0"/>
        <v>1.5330734441480294E-3</v>
      </c>
      <c r="G18" s="990">
        <f t="shared" si="2"/>
        <v>-13758.272530000002</v>
      </c>
      <c r="H18" s="991">
        <f t="shared" si="3"/>
        <v>-0.73415237320640581</v>
      </c>
    </row>
    <row r="19" spans="1:8" ht="15" customHeight="1">
      <c r="A19" s="638" t="s">
        <v>522</v>
      </c>
      <c r="B19" s="301">
        <v>19.755400000000002</v>
      </c>
      <c r="C19" s="579">
        <f t="shared" si="1"/>
        <v>6.1765932920368926E-6</v>
      </c>
      <c r="D19" s="301">
        <v>25.47785</v>
      </c>
      <c r="E19" s="579">
        <f t="shared" si="0"/>
        <v>7.8399853046421877E-6</v>
      </c>
      <c r="G19" s="990">
        <f t="shared" si="2"/>
        <v>5.7224499999999985</v>
      </c>
      <c r="H19" s="991">
        <f t="shared" si="3"/>
        <v>0.28966510422466757</v>
      </c>
    </row>
    <row r="20" spans="1:8" ht="15" customHeight="1">
      <c r="A20" s="638" t="s">
        <v>523</v>
      </c>
      <c r="B20" s="301">
        <v>2.5127085884510167</v>
      </c>
      <c r="C20" s="579">
        <f t="shared" si="1"/>
        <v>7.8560692328528087E-7</v>
      </c>
      <c r="D20" s="301">
        <v>3084.761926729585</v>
      </c>
      <c r="E20" s="579">
        <f t="shared" si="0"/>
        <v>9.4923583323866295E-4</v>
      </c>
      <c r="G20" s="990">
        <f t="shared" si="2"/>
        <v>3082.249218141134</v>
      </c>
      <c r="H20" s="991">
        <f t="shared" si="3"/>
        <v>1226.6640199774283</v>
      </c>
    </row>
    <row r="21" spans="1:8" ht="15" customHeight="1">
      <c r="A21" s="638" t="s">
        <v>524</v>
      </c>
      <c r="B21" s="301">
        <v>13545.824978532712</v>
      </c>
      <c r="C21" s="579">
        <f t="shared" si="1"/>
        <v>4.2351484504242346E-3</v>
      </c>
      <c r="D21" s="301">
        <v>21812.207140476276</v>
      </c>
      <c r="E21" s="579">
        <f t="shared" si="0"/>
        <v>6.7120021290315076E-3</v>
      </c>
      <c r="G21" s="990">
        <f t="shared" si="2"/>
        <v>8266.3821619435639</v>
      </c>
      <c r="H21" s="991">
        <f t="shared" si="3"/>
        <v>0.61025313519435276</v>
      </c>
    </row>
    <row r="22" spans="1:8" ht="15" customHeight="1">
      <c r="A22" s="694" t="s">
        <v>125</v>
      </c>
      <c r="B22" s="690">
        <v>1497345.1236270079</v>
      </c>
      <c r="C22" s="691">
        <f t="shared" si="1"/>
        <v>0.46815006765029954</v>
      </c>
      <c r="D22" s="690">
        <v>1511582.2076157774</v>
      </c>
      <c r="E22" s="691">
        <f t="shared" si="0"/>
        <v>0.46514059445621553</v>
      </c>
      <c r="G22" s="680">
        <f t="shared" si="2"/>
        <v>14237.083988769446</v>
      </c>
      <c r="H22" s="681">
        <f t="shared" si="3"/>
        <v>9.5082180882140668E-3</v>
      </c>
    </row>
    <row r="23" spans="1:8" ht="15" customHeight="1">
      <c r="A23" s="695" t="s">
        <v>123</v>
      </c>
      <c r="B23" s="696">
        <v>401844.5901023121</v>
      </c>
      <c r="C23" s="697">
        <f t="shared" si="1"/>
        <v>0.12563808374759586</v>
      </c>
      <c r="D23" s="696">
        <v>380121.27324823238</v>
      </c>
      <c r="E23" s="697">
        <f t="shared" si="0"/>
        <v>0.11697004245837146</v>
      </c>
      <c r="G23" s="684">
        <f t="shared" si="2"/>
        <v>-21723.31685407972</v>
      </c>
      <c r="H23" s="685">
        <f t="shared" si="3"/>
        <v>-5.4059000392536902E-2</v>
      </c>
    </row>
    <row r="24" spans="1:8" ht="15" customHeight="1">
      <c r="A24" s="639" t="s">
        <v>525</v>
      </c>
      <c r="B24" s="301">
        <v>57439.240745424133</v>
      </c>
      <c r="C24" s="579">
        <f t="shared" si="1"/>
        <v>1.7958574824497545E-2</v>
      </c>
      <c r="D24" s="301">
        <v>53756.813112782234</v>
      </c>
      <c r="E24" s="579">
        <f t="shared" si="0"/>
        <v>1.6541922682981852E-2</v>
      </c>
      <c r="G24" s="990">
        <f t="shared" si="2"/>
        <v>-3682.4276326418985</v>
      </c>
      <c r="H24" s="991">
        <f t="shared" si="3"/>
        <v>-6.4109963586788138E-2</v>
      </c>
    </row>
    <row r="25" spans="1:8" ht="15" customHeight="1">
      <c r="A25" s="639" t="s">
        <v>526</v>
      </c>
      <c r="B25" s="301">
        <v>75.973182518242481</v>
      </c>
      <c r="C25" s="579">
        <f t="shared" si="1"/>
        <v>2.3753275029453768E-5</v>
      </c>
      <c r="D25" s="301">
        <v>204.71784283338431</v>
      </c>
      <c r="E25" s="579">
        <f t="shared" si="0"/>
        <v>6.2995302955774605E-5</v>
      </c>
      <c r="G25" s="990">
        <f t="shared" si="2"/>
        <v>128.74466031514183</v>
      </c>
      <c r="H25" s="991">
        <f t="shared" si="3"/>
        <v>1.6946066499745223</v>
      </c>
    </row>
    <row r="26" spans="1:8" ht="15" customHeight="1">
      <c r="A26" s="639" t="s">
        <v>527</v>
      </c>
      <c r="B26" s="301">
        <v>193.2139634950677</v>
      </c>
      <c r="C26" s="579">
        <f t="shared" si="1"/>
        <v>6.0409005682066475E-5</v>
      </c>
      <c r="D26" s="301">
        <v>113.10219871540887</v>
      </c>
      <c r="E26" s="579">
        <f t="shared" si="0"/>
        <v>3.4803548017259155E-5</v>
      </c>
      <c r="G26" s="990">
        <f t="shared" si="2"/>
        <v>-80.111764779658827</v>
      </c>
      <c r="H26" s="991">
        <f t="shared" si="3"/>
        <v>-0.41462720049063062</v>
      </c>
    </row>
    <row r="27" spans="1:8" ht="15" customHeight="1">
      <c r="A27" s="639" t="s">
        <v>528</v>
      </c>
      <c r="B27" s="301">
        <v>4468.5332379351103</v>
      </c>
      <c r="C27" s="579">
        <f t="shared" si="1"/>
        <v>1.3971021808049391E-3</v>
      </c>
      <c r="D27" s="301">
        <v>5096.3710896572711</v>
      </c>
      <c r="E27" s="579">
        <f t="shared" si="0"/>
        <v>1.568243570392176E-3</v>
      </c>
      <c r="G27" s="990">
        <f t="shared" si="2"/>
        <v>627.83785172216085</v>
      </c>
      <c r="H27" s="991">
        <f t="shared" si="3"/>
        <v>0.14050199881970263</v>
      </c>
    </row>
    <row r="28" spans="1:8" ht="15" customHeight="1">
      <c r="A28" s="639" t="s">
        <v>529</v>
      </c>
      <c r="B28" s="301">
        <v>240889.88511147629</v>
      </c>
      <c r="C28" s="579">
        <f t="shared" si="1"/>
        <v>7.5315045430569966E-2</v>
      </c>
      <c r="D28" s="301">
        <v>239724.86313777009</v>
      </c>
      <c r="E28" s="579">
        <f t="shared" si="0"/>
        <v>7.3767582592623684E-2</v>
      </c>
      <c r="G28" s="990">
        <f t="shared" si="2"/>
        <v>-1165.0219737061998</v>
      </c>
      <c r="H28" s="991">
        <f t="shared" si="3"/>
        <v>-4.8363258306469122E-3</v>
      </c>
    </row>
    <row r="29" spans="1:8" ht="15" customHeight="1">
      <c r="A29" s="639" t="s">
        <v>503</v>
      </c>
      <c r="B29" s="301">
        <v>22834.720018898606</v>
      </c>
      <c r="C29" s="579">
        <f t="shared" si="1"/>
        <v>7.1393532145271497E-3</v>
      </c>
      <c r="D29" s="301">
        <v>21421.892488551945</v>
      </c>
      <c r="E29" s="579">
        <f t="shared" si="0"/>
        <v>6.5918954035710277E-3</v>
      </c>
      <c r="G29" s="990">
        <f t="shared" si="2"/>
        <v>-1412.8275303466617</v>
      </c>
      <c r="H29" s="991">
        <f t="shared" si="3"/>
        <v>-6.1871900736132038E-2</v>
      </c>
    </row>
    <row r="30" spans="1:8" ht="15" customHeight="1">
      <c r="A30" s="639" t="s">
        <v>530</v>
      </c>
      <c r="B30" s="301">
        <v>134447.11367999998</v>
      </c>
      <c r="C30" s="579">
        <f t="shared" si="1"/>
        <v>4.2035349346994204E-2</v>
      </c>
      <c r="D30" s="301">
        <v>138823.40320999999</v>
      </c>
      <c r="E30" s="579">
        <f t="shared" si="0"/>
        <v>4.2718417806322628E-2</v>
      </c>
      <c r="G30" s="990">
        <f t="shared" si="2"/>
        <v>4376.2895300000091</v>
      </c>
      <c r="H30" s="991">
        <f t="shared" si="3"/>
        <v>3.2550267612409256E-2</v>
      </c>
    </row>
    <row r="31" spans="1:8" ht="15" customHeight="1">
      <c r="A31" s="683" t="s">
        <v>531</v>
      </c>
      <c r="B31" s="696">
        <v>460348.67993974738</v>
      </c>
      <c r="C31" s="697">
        <f t="shared" si="1"/>
        <v>0.14392958727810531</v>
      </c>
      <c r="D31" s="696">
        <v>459141.16308031027</v>
      </c>
      <c r="E31" s="697">
        <f t="shared" si="0"/>
        <v>0.14128586090686437</v>
      </c>
      <c r="G31" s="684">
        <f t="shared" si="2"/>
        <v>-1207.5168594371062</v>
      </c>
      <c r="H31" s="685">
        <f t="shared" si="3"/>
        <v>-2.6230483806212973E-3</v>
      </c>
    </row>
    <row r="32" spans="1:8" ht="15" customHeight="1">
      <c r="A32" s="640" t="s">
        <v>532</v>
      </c>
      <c r="B32" s="301">
        <v>811648.45677399996</v>
      </c>
      <c r="C32" s="579">
        <f t="shared" si="1"/>
        <v>0.25376466250252505</v>
      </c>
      <c r="D32" s="301">
        <v>835522.12766599993</v>
      </c>
      <c r="E32" s="579">
        <f t="shared" si="0"/>
        <v>0.25710494420073959</v>
      </c>
      <c r="G32" s="990">
        <f t="shared" si="2"/>
        <v>23873.670891999966</v>
      </c>
      <c r="H32" s="991">
        <f t="shared" si="3"/>
        <v>2.9413806793755153E-2</v>
      </c>
    </row>
    <row r="33" spans="1:8" ht="15" customHeight="1">
      <c r="A33" s="640" t="s">
        <v>533</v>
      </c>
      <c r="B33" s="301">
        <v>-37992.037699999993</v>
      </c>
      <c r="C33" s="579">
        <f t="shared" si="1"/>
        <v>-1.1878340363072004E-2</v>
      </c>
      <c r="D33" s="301">
        <v>-37473.124299999996</v>
      </c>
      <c r="E33" s="579">
        <f t="shared" si="0"/>
        <v>-1.1531143476825165E-2</v>
      </c>
      <c r="G33" s="990">
        <f t="shared" si="2"/>
        <v>518.91339999999764</v>
      </c>
      <c r="H33" s="991">
        <f t="shared" si="3"/>
        <v>-1.3658477707817123E-2</v>
      </c>
    </row>
    <row r="34" spans="1:8" ht="15" customHeight="1">
      <c r="A34" s="640" t="s">
        <v>536</v>
      </c>
      <c r="B34" s="301">
        <v>4665.6461200000003</v>
      </c>
      <c r="C34" s="579">
        <f t="shared" si="1"/>
        <v>1.4587301966960909E-3</v>
      </c>
      <c r="D34" s="301">
        <v>4406.1824699999997</v>
      </c>
      <c r="E34" s="579">
        <f t="shared" si="0"/>
        <v>1.3558603184480643E-3</v>
      </c>
      <c r="G34" s="990">
        <f t="shared" si="2"/>
        <v>-259.4636500000006</v>
      </c>
      <c r="H34" s="991">
        <f t="shared" si="3"/>
        <v>-5.5611515174237125E-2</v>
      </c>
    </row>
    <row r="35" spans="1:8" ht="15" customHeight="1">
      <c r="A35" s="640" t="s">
        <v>535</v>
      </c>
      <c r="B35" s="301">
        <v>-50825.028269999988</v>
      </c>
      <c r="C35" s="579">
        <f t="shared" si="1"/>
        <v>-1.5890618700713087E-2</v>
      </c>
      <c r="D35" s="301">
        <v>-10033.557080000006</v>
      </c>
      <c r="E35" s="579">
        <f t="shared" si="0"/>
        <v>-3.0875030687632053E-3</v>
      </c>
      <c r="G35" s="990">
        <f t="shared" si="2"/>
        <v>40791.471189999982</v>
      </c>
      <c r="H35" s="991">
        <f t="shared" si="3"/>
        <v>-0.80258629613153765</v>
      </c>
    </row>
    <row r="36" spans="1:8" ht="15" customHeight="1">
      <c r="A36" s="640" t="s">
        <v>534</v>
      </c>
      <c r="B36" s="301">
        <v>16967.253009999997</v>
      </c>
      <c r="C36" s="579">
        <f t="shared" si="1"/>
        <v>5.3048696116433352E-3</v>
      </c>
      <c r="D36" s="301">
        <v>8113.9723799999974</v>
      </c>
      <c r="E36" s="579">
        <f t="shared" si="0"/>
        <v>2.4968128873304684E-3</v>
      </c>
      <c r="G36" s="990">
        <f t="shared" si="2"/>
        <v>-8853.2806299999993</v>
      </c>
      <c r="H36" s="991">
        <f t="shared" si="3"/>
        <v>-0.52178632715514628</v>
      </c>
    </row>
    <row r="37" spans="1:8" ht="15" customHeight="1">
      <c r="A37" s="683" t="s">
        <v>124</v>
      </c>
      <c r="B37" s="696">
        <v>744464.289934</v>
      </c>
      <c r="C37" s="697">
        <f t="shared" si="1"/>
        <v>0.23275930324707939</v>
      </c>
      <c r="D37" s="696">
        <v>800535.6011359999</v>
      </c>
      <c r="E37" s="697">
        <f t="shared" si="0"/>
        <v>0.24633897086092976</v>
      </c>
      <c r="G37" s="684">
        <f t="shared" si="2"/>
        <v>56071.311201999895</v>
      </c>
      <c r="H37" s="685">
        <f t="shared" si="3"/>
        <v>7.5317663936534635E-2</v>
      </c>
    </row>
    <row r="38" spans="1:8" ht="15" customHeight="1">
      <c r="A38" s="641" t="s">
        <v>537</v>
      </c>
      <c r="B38" s="301">
        <v>37920.075555468648</v>
      </c>
      <c r="C38" s="579">
        <f t="shared" si="1"/>
        <v>1.185584115277037E-2</v>
      </c>
      <c r="D38" s="301">
        <v>40122.855232727969</v>
      </c>
      <c r="E38" s="579">
        <f t="shared" si="0"/>
        <v>1.2346512574839446E-2</v>
      </c>
      <c r="G38" s="990">
        <f t="shared" si="2"/>
        <v>2202.779677259321</v>
      </c>
      <c r="H38" s="991">
        <f t="shared" si="3"/>
        <v>5.8090065618069342E-2</v>
      </c>
    </row>
    <row r="39" spans="1:8" ht="15" customHeight="1">
      <c r="A39" s="641" t="s">
        <v>538</v>
      </c>
      <c r="B39" s="301">
        <v>9403.2462471493018</v>
      </c>
      <c r="C39" s="579">
        <f t="shared" si="1"/>
        <v>2.939957059513523E-3</v>
      </c>
      <c r="D39" s="301">
        <v>11985.096180153039</v>
      </c>
      <c r="E39" s="579">
        <f t="shared" si="0"/>
        <v>3.6880261845926186E-3</v>
      </c>
      <c r="G39" s="990">
        <f t="shared" si="2"/>
        <v>2581.8499330037375</v>
      </c>
      <c r="H39" s="991">
        <f t="shared" si="3"/>
        <v>0.27457006496947306</v>
      </c>
    </row>
    <row r="40" spans="1:8" ht="15" customHeight="1">
      <c r="A40" s="641" t="s">
        <v>505</v>
      </c>
      <c r="B40" s="301">
        <v>19425.580105074954</v>
      </c>
      <c r="C40" s="579">
        <f t="shared" si="1"/>
        <v>6.0734739752640425E-3</v>
      </c>
      <c r="D40" s="301">
        <v>20257.983060896713</v>
      </c>
      <c r="E40" s="579">
        <f t="shared" si="0"/>
        <v>6.2337398759754296E-3</v>
      </c>
      <c r="G40" s="990">
        <f t="shared" si="2"/>
        <v>832.40295582175895</v>
      </c>
      <c r="H40" s="991">
        <f t="shared" si="3"/>
        <v>4.2850867326443075E-2</v>
      </c>
    </row>
    <row r="41" spans="1:8" ht="15" customHeight="1">
      <c r="A41" s="641" t="s">
        <v>539</v>
      </c>
      <c r="B41" s="301">
        <v>-7443.9063069874946</v>
      </c>
      <c r="C41" s="579">
        <f t="shared" si="1"/>
        <v>-2.3273627343556734E-3</v>
      </c>
      <c r="D41" s="301">
        <v>-5537.4641065315027</v>
      </c>
      <c r="E41" s="579">
        <f t="shared" si="0"/>
        <v>-1.7039756973288784E-3</v>
      </c>
      <c r="G41" s="990">
        <f t="shared" si="2"/>
        <v>1906.442200455992</v>
      </c>
      <c r="H41" s="991">
        <f t="shared" si="3"/>
        <v>-0.25610776410047509</v>
      </c>
    </row>
    <row r="42" spans="1:8" ht="15" customHeight="1">
      <c r="A42" s="641" t="s">
        <v>540</v>
      </c>
      <c r="B42" s="301">
        <v>2686.3003399999998</v>
      </c>
      <c r="C42" s="579">
        <f t="shared" si="1"/>
        <v>8.3988097737532118E-4</v>
      </c>
      <c r="D42" s="301">
        <v>1587.2578030359789</v>
      </c>
      <c r="E42" s="579">
        <f t="shared" si="0"/>
        <v>4.8842731433306657E-4</v>
      </c>
      <c r="G42" s="990">
        <f t="shared" si="2"/>
        <v>-1099.0425369640209</v>
      </c>
      <c r="H42" s="991">
        <f t="shared" si="3"/>
        <v>-0.40912868922319423</v>
      </c>
    </row>
    <row r="43" spans="1:8" ht="15" customHeight="1">
      <c r="A43" s="641" t="s">
        <v>541</v>
      </c>
      <c r="B43" s="301">
        <v>362.13164</v>
      </c>
      <c r="C43" s="579">
        <f t="shared" si="1"/>
        <v>1.1322169424351411E-4</v>
      </c>
      <c r="D43" s="301">
        <v>927.87445885030843</v>
      </c>
      <c r="E43" s="579">
        <f t="shared" si="0"/>
        <v>2.8552339078608441E-4</v>
      </c>
      <c r="G43" s="990">
        <f t="shared" si="2"/>
        <v>565.74281885030837</v>
      </c>
      <c r="H43" s="991">
        <f t="shared" si="3"/>
        <v>1.5622573571597012</v>
      </c>
    </row>
    <row r="44" spans="1:8" ht="15" customHeight="1">
      <c r="A44" s="641" t="s">
        <v>542</v>
      </c>
      <c r="B44" s="301">
        <v>0</v>
      </c>
      <c r="C44" s="579"/>
      <c r="D44" s="301">
        <v>0</v>
      </c>
      <c r="E44" s="579"/>
      <c r="G44" s="990">
        <f t="shared" si="2"/>
        <v>0</v>
      </c>
      <c r="H44" s="991"/>
    </row>
    <row r="45" spans="1:8" ht="15" customHeight="1">
      <c r="A45" s="694" t="s">
        <v>125</v>
      </c>
      <c r="B45" s="690">
        <v>1669010.9875567651</v>
      </c>
      <c r="C45" s="691">
        <f t="shared" si="1"/>
        <v>0.5218219863975917</v>
      </c>
      <c r="D45" s="690">
        <v>1709141.6400936753</v>
      </c>
      <c r="E45" s="691">
        <f t="shared" ref="E45:E56" si="4">D45/$D$56</f>
        <v>0.52593312786936341</v>
      </c>
      <c r="G45" s="680">
        <f t="shared" si="2"/>
        <v>40130.65253691026</v>
      </c>
      <c r="H45" s="681">
        <f t="shared" si="3"/>
        <v>2.4044570608643383E-2</v>
      </c>
    </row>
    <row r="46" spans="1:8" ht="15" customHeight="1">
      <c r="A46" s="619" t="s">
        <v>126</v>
      </c>
      <c r="B46" s="302">
        <v>3166356.1111837733</v>
      </c>
      <c r="C46" s="580">
        <f t="shared" si="1"/>
        <v>0.98997205404789135</v>
      </c>
      <c r="D46" s="302">
        <v>3220723.8477094509</v>
      </c>
      <c r="E46" s="580">
        <f t="shared" si="4"/>
        <v>0.99107372232557844</v>
      </c>
      <c r="G46" s="298">
        <f t="shared" si="2"/>
        <v>54367.73652567761</v>
      </c>
      <c r="H46" s="576">
        <f t="shared" si="3"/>
        <v>1.717044281079038E-2</v>
      </c>
    </row>
    <row r="47" spans="1:8" ht="15" customHeight="1">
      <c r="A47" s="644" t="s">
        <v>543</v>
      </c>
      <c r="B47" s="301">
        <v>8816.4488159447119</v>
      </c>
      <c r="C47" s="579">
        <f t="shared" si="1"/>
        <v>2.7564928382189532E-3</v>
      </c>
      <c r="D47" s="301">
        <v>8555.9611402257051</v>
      </c>
      <c r="E47" s="579">
        <f t="shared" si="4"/>
        <v>2.6328206503476214E-3</v>
      </c>
      <c r="G47" s="990">
        <f t="shared" si="2"/>
        <v>-260.4876757190068</v>
      </c>
      <c r="H47" s="991">
        <f t="shared" si="3"/>
        <v>-2.9545646002947352E-2</v>
      </c>
    </row>
    <row r="48" spans="1:8" ht="15" customHeight="1">
      <c r="A48" s="644" t="s">
        <v>544</v>
      </c>
      <c r="B48" s="301">
        <v>21.184830000000002</v>
      </c>
      <c r="C48" s="579">
        <f t="shared" si="1"/>
        <v>6.6235094642954288E-6</v>
      </c>
      <c r="D48" s="301">
        <v>25.7685</v>
      </c>
      <c r="E48" s="579">
        <f t="shared" si="4"/>
        <v>7.929423453025755E-6</v>
      </c>
      <c r="G48" s="990">
        <f t="shared" si="2"/>
        <v>4.5836699999999979</v>
      </c>
      <c r="H48" s="991">
        <f t="shared" si="3"/>
        <v>0.21636567298392281</v>
      </c>
    </row>
    <row r="49" spans="1:8" ht="15" customHeight="1">
      <c r="A49" s="644" t="s">
        <v>545</v>
      </c>
      <c r="B49" s="301">
        <v>31.634440000000001</v>
      </c>
      <c r="C49" s="579">
        <f t="shared" si="1"/>
        <v>9.8906157253886814E-6</v>
      </c>
      <c r="D49" s="301">
        <v>69.265169999999998</v>
      </c>
      <c r="E49" s="579">
        <f t="shared" si="4"/>
        <v>2.131411853525878E-5</v>
      </c>
      <c r="G49" s="990">
        <f t="shared" si="2"/>
        <v>37.63073</v>
      </c>
      <c r="H49" s="991">
        <f t="shared" si="3"/>
        <v>1.1895494277755509</v>
      </c>
    </row>
    <row r="50" spans="1:8" ht="15" customHeight="1">
      <c r="A50" s="644" t="s">
        <v>546</v>
      </c>
      <c r="B50" s="301">
        <v>46.463349999999998</v>
      </c>
      <c r="C50" s="579">
        <f t="shared" si="1"/>
        <v>1.4526925090636601E-5</v>
      </c>
      <c r="D50" s="301">
        <v>54.483319999999999</v>
      </c>
      <c r="E50" s="579">
        <f t="shared" si="4"/>
        <v>1.6765481708547535E-5</v>
      </c>
      <c r="G50" s="990">
        <f t="shared" si="2"/>
        <v>8.0199700000000007</v>
      </c>
      <c r="H50" s="991">
        <f t="shared" si="3"/>
        <v>0.17260851832681029</v>
      </c>
    </row>
    <row r="51" spans="1:8" ht="15" customHeight="1">
      <c r="A51" s="644" t="s">
        <v>547</v>
      </c>
      <c r="B51" s="301">
        <v>11315.639840295164</v>
      </c>
      <c r="C51" s="579">
        <f t="shared" si="1"/>
        <v>3.5378734489138418E-3</v>
      </c>
      <c r="D51" s="301">
        <v>9366.0179415113871</v>
      </c>
      <c r="E51" s="579">
        <f t="shared" si="4"/>
        <v>2.882089462983115E-3</v>
      </c>
      <c r="G51" s="990">
        <f t="shared" si="2"/>
        <v>-1949.6218987837765</v>
      </c>
      <c r="H51" s="991">
        <f t="shared" si="3"/>
        <v>-0.17229444612059353</v>
      </c>
    </row>
    <row r="52" spans="1:8" ht="15" customHeight="1">
      <c r="A52" s="644" t="s">
        <v>548</v>
      </c>
      <c r="B52" s="301">
        <v>3769.960085543044</v>
      </c>
      <c r="C52" s="579">
        <f t="shared" si="1"/>
        <v>1.178690898468874E-3</v>
      </c>
      <c r="D52" s="301">
        <v>3829.2271999999998</v>
      </c>
      <c r="E52" s="579">
        <f t="shared" si="4"/>
        <v>1.1783209719868886E-3</v>
      </c>
      <c r="G52" s="990">
        <f t="shared" si="2"/>
        <v>59.267114456955824</v>
      </c>
      <c r="H52" s="991">
        <f t="shared" si="3"/>
        <v>1.5720886458249782E-2</v>
      </c>
    </row>
    <row r="53" spans="1:8" ht="15" customHeight="1">
      <c r="A53" s="644" t="s">
        <v>549</v>
      </c>
      <c r="B53" s="301">
        <v>6150.4265467392343</v>
      </c>
      <c r="C53" s="579">
        <f t="shared" si="1"/>
        <v>1.9229518689449557E-3</v>
      </c>
      <c r="D53" s="301">
        <v>5761.284954946922</v>
      </c>
      <c r="E53" s="579">
        <f t="shared" si="4"/>
        <v>1.7728493331517377E-3</v>
      </c>
      <c r="G53" s="990">
        <f t="shared" si="2"/>
        <v>-389.14159179231228</v>
      </c>
      <c r="H53" s="991">
        <f t="shared" si="3"/>
        <v>-6.3270667300079061E-2</v>
      </c>
    </row>
    <row r="54" spans="1:8" ht="15" customHeight="1">
      <c r="A54" s="644" t="s">
        <v>550</v>
      </c>
      <c r="B54" s="301">
        <v>1921.92318</v>
      </c>
      <c r="C54" s="579">
        <f t="shared" si="1"/>
        <v>6.0089584728217156E-4</v>
      </c>
      <c r="D54" s="301">
        <v>1346.0006929999995</v>
      </c>
      <c r="E54" s="579">
        <f t="shared" si="4"/>
        <v>4.1418823225500571E-4</v>
      </c>
      <c r="G54" s="990">
        <f t="shared" si="2"/>
        <v>-575.9224870000005</v>
      </c>
      <c r="H54" s="991">
        <f t="shared" si="3"/>
        <v>-0.2996594728619697</v>
      </c>
    </row>
    <row r="55" spans="1:8" ht="15" customHeight="1">
      <c r="A55" s="694" t="s">
        <v>127</v>
      </c>
      <c r="B55" s="692">
        <v>32073.681088522164</v>
      </c>
      <c r="C55" s="693">
        <f t="shared" si="1"/>
        <v>1.0027945952109121E-2</v>
      </c>
      <c r="D55" s="692">
        <v>29008.008919684013</v>
      </c>
      <c r="E55" s="693">
        <f t="shared" si="4"/>
        <v>8.9262776744211993E-3</v>
      </c>
      <c r="G55" s="680">
        <f t="shared" si="2"/>
        <v>-3065.6721688381513</v>
      </c>
      <c r="H55" s="681">
        <f t="shared" si="3"/>
        <v>-9.5582174069044665E-2</v>
      </c>
    </row>
    <row r="56" spans="1:8" ht="15" customHeight="1" thickBot="1">
      <c r="A56" s="110" t="s">
        <v>128</v>
      </c>
      <c r="B56" s="303">
        <v>3198429.7922722939</v>
      </c>
      <c r="C56" s="584">
        <f t="shared" si="1"/>
        <v>1</v>
      </c>
      <c r="D56" s="303">
        <v>3249731.856629136</v>
      </c>
      <c r="E56" s="584">
        <f t="shared" si="4"/>
        <v>1</v>
      </c>
      <c r="G56" s="299">
        <f t="shared" si="2"/>
        <v>51302.064356842078</v>
      </c>
      <c r="H56" s="992">
        <f t="shared" si="3"/>
        <v>1.6039765662761357E-2</v>
      </c>
    </row>
  </sheetData>
  <mergeCells count="3">
    <mergeCell ref="B3:C3"/>
    <mergeCell ref="D3:E3"/>
    <mergeCell ref="G3:H3"/>
  </mergeCells>
  <printOptions horizontalCentered="1" verticalCentered="1"/>
  <pageMargins left="0.39370078740157483" right="0.35433070866141736" top="0.78740157480314965" bottom="0.19685039370078741" header="0.43307086614173229" footer="0.43307086614173229"/>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K8" sqref="K8"/>
    </sheetView>
  </sheetViews>
  <sheetFormatPr baseColWidth="10" defaultColWidth="11.42578125" defaultRowHeight="12.75"/>
  <cols>
    <col min="1" max="1" width="27.28515625" style="114" customWidth="1"/>
    <col min="2" max="3" width="14.7109375" style="114" customWidth="1"/>
    <col min="4" max="4" width="4.7109375" style="12" customWidth="1"/>
    <col min="5" max="5" width="12.7109375" style="12" bestFit="1" customWidth="1"/>
    <col min="6" max="6" width="11.42578125" style="12"/>
    <col min="7" max="16384" width="11.42578125" style="114"/>
  </cols>
  <sheetData>
    <row r="1" spans="1:6" s="68" customFormat="1" ht="45" customHeight="1">
      <c r="A1" s="23" t="s">
        <v>654</v>
      </c>
      <c r="B1" s="23"/>
      <c r="C1" s="23"/>
      <c r="D1" s="23"/>
      <c r="E1" s="23"/>
      <c r="F1" s="23"/>
    </row>
    <row r="2" spans="1:6" s="68" customFormat="1" ht="12" customHeight="1">
      <c r="D2" s="37"/>
      <c r="E2" s="22"/>
      <c r="F2" s="22"/>
    </row>
    <row r="3" spans="1:6" ht="15">
      <c r="D3" s="17"/>
      <c r="E3" s="17"/>
      <c r="F3" s="17"/>
    </row>
    <row r="4" spans="1:6" ht="15">
      <c r="D4" s="17"/>
      <c r="E4" s="17"/>
      <c r="F4" s="17"/>
    </row>
    <row r="21" spans="1:6" ht="13.5" thickBot="1"/>
    <row r="22" spans="1:6" ht="19.899999999999999" customHeight="1" thickBot="1">
      <c r="B22" s="69">
        <v>2015</v>
      </c>
      <c r="C22" s="70">
        <v>2016</v>
      </c>
      <c r="D22" s="71"/>
      <c r="E22"/>
      <c r="F22"/>
    </row>
    <row r="23" spans="1:6" ht="25.15" customHeight="1" thickBot="1">
      <c r="B23" s="73" t="s">
        <v>41</v>
      </c>
      <c r="C23" s="73" t="s">
        <v>41</v>
      </c>
      <c r="D23" s="17"/>
      <c r="E23"/>
      <c r="F23"/>
    </row>
    <row r="24" spans="1:6" ht="19.899999999999999" customHeight="1">
      <c r="A24" s="74" t="s">
        <v>135</v>
      </c>
      <c r="B24" s="75">
        <f>B26-B25</f>
        <v>2453965.5023382939</v>
      </c>
      <c r="C24" s="76">
        <f>C26-C25</f>
        <v>2449196.2554931361</v>
      </c>
      <c r="D24" s="77"/>
      <c r="E24"/>
      <c r="F24"/>
    </row>
    <row r="25" spans="1:6" ht="19.899999999999999" customHeight="1">
      <c r="A25" s="78" t="s">
        <v>655</v>
      </c>
      <c r="B25" s="79">
        <v>744464.289934</v>
      </c>
      <c r="C25" s="80">
        <v>800535.6011359999</v>
      </c>
      <c r="D25" s="77"/>
      <c r="E25"/>
      <c r="F25"/>
    </row>
    <row r="26" spans="1:6" ht="19.899999999999999" customHeight="1" thickBot="1">
      <c r="A26" s="81" t="s">
        <v>131</v>
      </c>
      <c r="B26" s="82">
        <v>3198429.7922722939</v>
      </c>
      <c r="C26" s="83">
        <v>3249731.856629136</v>
      </c>
      <c r="D26" s="77"/>
      <c r="E26"/>
      <c r="F26"/>
    </row>
    <row r="27" spans="1:6" ht="15">
      <c r="D27" s="17"/>
      <c r="E27" s="17"/>
      <c r="F27" s="17"/>
    </row>
  </sheetData>
  <printOptions horizontalCentered="1" verticalCentered="1"/>
  <pageMargins left="0.39370078740157483" right="0.35433070866141736" top="0.78740157480314965" bottom="0.19685039370078741" header="0.43307086614173229" footer="0.43307086614173229"/>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I10" sqref="I10"/>
    </sheetView>
  </sheetViews>
  <sheetFormatPr baseColWidth="10" defaultColWidth="11.5703125" defaultRowHeight="15"/>
  <cols>
    <col min="1" max="1" width="45.7109375" style="17" customWidth="1"/>
    <col min="2" max="16384" width="11.5703125" style="17"/>
  </cols>
  <sheetData>
    <row r="1" spans="1:5" s="68" customFormat="1" ht="45" customHeight="1">
      <c r="A1" s="23" t="s">
        <v>136</v>
      </c>
      <c r="B1" s="37"/>
      <c r="C1" s="37"/>
      <c r="D1" s="37"/>
      <c r="E1" s="37"/>
    </row>
    <row r="2" spans="1:5" s="68" customFormat="1" ht="19.149999999999999" customHeight="1">
      <c r="A2" s="115"/>
      <c r="B2" s="115"/>
      <c r="C2" s="115"/>
      <c r="D2" s="115"/>
      <c r="E2" s="115"/>
    </row>
    <row r="3" spans="1:5" ht="28.9" customHeight="1">
      <c r="A3" s="106"/>
      <c r="B3" s="123" t="s">
        <v>137</v>
      </c>
      <c r="C3" s="123" t="s">
        <v>138</v>
      </c>
      <c r="D3" s="308" t="s">
        <v>139</v>
      </c>
    </row>
    <row r="4" spans="1:5" ht="19.899999999999999" customHeight="1">
      <c r="A4" s="121" t="s">
        <v>556</v>
      </c>
      <c r="B4" s="305">
        <v>-44428.673509999498</v>
      </c>
      <c r="C4" s="124"/>
      <c r="D4" s="124"/>
    </row>
    <row r="5" spans="1:5" ht="19.899999999999999" customHeight="1">
      <c r="A5" s="122" t="s">
        <v>140</v>
      </c>
      <c r="B5" s="306">
        <v>-17026.328703155101</v>
      </c>
      <c r="C5" s="125"/>
      <c r="D5" s="125"/>
    </row>
    <row r="6" spans="1:5" ht="19.899999999999999" customHeight="1" thickBot="1">
      <c r="A6" s="998" t="s">
        <v>555</v>
      </c>
      <c r="B6" s="306">
        <v>-11731.574913156986</v>
      </c>
      <c r="C6" s="126"/>
      <c r="D6" s="309"/>
    </row>
    <row r="7" spans="1:5" ht="19.899999999999999" customHeight="1" thickTop="1" thickBot="1">
      <c r="A7" s="629" t="s">
        <v>560</v>
      </c>
      <c r="B7" s="310">
        <f>SUM(B4:B6)</f>
        <v>-73186.577126311589</v>
      </c>
      <c r="C7" s="311"/>
      <c r="D7" s="312">
        <f>B7+C7</f>
        <v>-73186.577126311589</v>
      </c>
    </row>
    <row r="8" spans="1:5" ht="19.899999999999999" customHeight="1" thickTop="1">
      <c r="A8" s="998" t="s">
        <v>141</v>
      </c>
      <c r="B8" s="306"/>
      <c r="C8" s="307">
        <v>36145.258086283357</v>
      </c>
      <c r="D8" s="317"/>
    </row>
    <row r="9" spans="1:5" ht="19.899999999999999" customHeight="1">
      <c r="A9" s="998" t="s">
        <v>557</v>
      </c>
      <c r="B9" s="306"/>
      <c r="C9" s="307">
        <v>2828.0160000000001</v>
      </c>
      <c r="D9" s="306"/>
    </row>
    <row r="10" spans="1:5" ht="19.899999999999999" customHeight="1" thickBot="1">
      <c r="A10" s="998" t="s">
        <v>558</v>
      </c>
      <c r="B10" s="306"/>
      <c r="C10" s="307">
        <v>13204.955837199994</v>
      </c>
      <c r="D10" s="318"/>
    </row>
    <row r="11" spans="1:5" ht="24" customHeight="1" thickTop="1" thickBot="1">
      <c r="A11" s="629" t="s">
        <v>559</v>
      </c>
      <c r="B11" s="313"/>
      <c r="C11" s="310">
        <f>SUM(C8:C10)</f>
        <v>52178.229923483355</v>
      </c>
      <c r="D11" s="312">
        <f>B11+C11</f>
        <v>52178.229923483355</v>
      </c>
    </row>
    <row r="12" spans="1:5" ht="19.899999999999999" customHeight="1" thickTop="1">
      <c r="A12" s="314" t="s">
        <v>58</v>
      </c>
      <c r="B12" s="315">
        <f>B7</f>
        <v>-73186.577126311589</v>
      </c>
      <c r="C12" s="315">
        <f>C11</f>
        <v>52178.229923483355</v>
      </c>
      <c r="D12" s="316">
        <f>B12+C12</f>
        <v>-21008.347202828234</v>
      </c>
    </row>
  </sheetData>
  <printOptions horizontalCentered="1" verticalCentered="1"/>
  <pageMargins left="0.39370078740157483" right="0.35433070866141736" top="0.78740157480314965" bottom="0.19685039370078741" header="0.43307086614173229" footer="0.43307086614173229"/>
  <pageSetup paperSize="9"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I26" sqref="I26"/>
    </sheetView>
  </sheetViews>
  <sheetFormatPr baseColWidth="10" defaultColWidth="11.5703125" defaultRowHeight="15"/>
  <cols>
    <col min="1" max="1" width="28.42578125" style="17" customWidth="1"/>
    <col min="2" max="2" width="11.140625" style="17" customWidth="1"/>
    <col min="3" max="4" width="11.5703125" style="17"/>
    <col min="5" max="5" width="10.7109375" style="17" customWidth="1"/>
    <col min="6" max="7" width="11.5703125" style="17"/>
    <col min="8" max="8" width="2.28515625" style="17" customWidth="1"/>
    <col min="9" max="9" width="9.5703125" style="17" customWidth="1"/>
    <col min="10" max="16384" width="11.5703125" style="17"/>
  </cols>
  <sheetData>
    <row r="1" spans="1:11" s="68" customFormat="1" ht="45" customHeight="1">
      <c r="A1" s="23" t="s">
        <v>561</v>
      </c>
      <c r="B1" s="16"/>
      <c r="C1" s="16"/>
      <c r="D1" s="16"/>
      <c r="E1" s="16"/>
      <c r="F1" s="16"/>
      <c r="G1" s="16"/>
      <c r="H1" s="16"/>
      <c r="I1" s="16"/>
      <c r="J1" s="16"/>
      <c r="K1" s="16"/>
    </row>
    <row r="2" spans="1:11" ht="15.75" thickBot="1">
      <c r="A2" s="116"/>
    </row>
    <row r="3" spans="1:11" s="117" customFormat="1" ht="19.899999999999999" customHeight="1" thickBot="1">
      <c r="A3" s="127"/>
      <c r="B3" s="1061">
        <v>42369</v>
      </c>
      <c r="C3" s="1062"/>
      <c r="D3" s="1063"/>
      <c r="E3" s="1061">
        <v>42735</v>
      </c>
      <c r="F3" s="1062"/>
      <c r="G3" s="1063"/>
      <c r="H3"/>
      <c r="I3" s="1064" t="s">
        <v>145</v>
      </c>
      <c r="J3" s="1065"/>
      <c r="K3" s="1066"/>
    </row>
    <row r="4" spans="1:11" s="114" customFormat="1" ht="27" customHeight="1" thickBot="1">
      <c r="A4" s="700" t="s">
        <v>142</v>
      </c>
      <c r="B4" s="658" t="s">
        <v>143</v>
      </c>
      <c r="C4" s="698" t="s">
        <v>41</v>
      </c>
      <c r="D4" s="699" t="s">
        <v>144</v>
      </c>
      <c r="E4" s="658" t="s">
        <v>143</v>
      </c>
      <c r="F4" s="698" t="s">
        <v>41</v>
      </c>
      <c r="G4" s="699" t="s">
        <v>144</v>
      </c>
      <c r="H4"/>
      <c r="I4" s="832" t="s">
        <v>683</v>
      </c>
      <c r="J4" s="818" t="s">
        <v>41</v>
      </c>
      <c r="K4" s="819" t="s">
        <v>110</v>
      </c>
    </row>
    <row r="5" spans="1:11" s="22" customFormat="1" ht="18" customHeight="1">
      <c r="A5" s="586" t="s">
        <v>146</v>
      </c>
      <c r="B5" s="417">
        <v>128</v>
      </c>
      <c r="C5" s="418">
        <v>203882</v>
      </c>
      <c r="D5" s="587">
        <f t="shared" ref="D5:D19" si="0">C5/$C$19</f>
        <v>0.39403883915456811</v>
      </c>
      <c r="E5" s="417">
        <v>128</v>
      </c>
      <c r="F5" s="418">
        <v>195685</v>
      </c>
      <c r="G5" s="587">
        <f t="shared" ref="G5:G19" si="1">F5/$F$19</f>
        <v>0.38819456843024064</v>
      </c>
      <c r="H5"/>
      <c r="I5" s="820">
        <f t="shared" ref="I5:I19" si="2">E5-B5</f>
        <v>0</v>
      </c>
      <c r="J5" s="821">
        <f t="shared" ref="J5:J19" si="3">F5-C5</f>
        <v>-8197</v>
      </c>
      <c r="K5" s="822">
        <f t="shared" ref="K5:K19" si="4">J5/C5</f>
        <v>-4.0204628167273229E-2</v>
      </c>
    </row>
    <row r="6" spans="1:11" s="22" customFormat="1" ht="18" customHeight="1">
      <c r="A6" s="118" t="s">
        <v>147</v>
      </c>
      <c r="B6" s="419">
        <v>184</v>
      </c>
      <c r="C6" s="420">
        <v>76970</v>
      </c>
      <c r="D6" s="588">
        <f t="shared" si="0"/>
        <v>0.14875844581535941</v>
      </c>
      <c r="E6" s="419">
        <v>175</v>
      </c>
      <c r="F6" s="420">
        <v>72830</v>
      </c>
      <c r="G6" s="588">
        <f t="shared" si="1"/>
        <v>0.14447816858100737</v>
      </c>
      <c r="H6"/>
      <c r="I6" s="823">
        <f t="shared" si="2"/>
        <v>-9</v>
      </c>
      <c r="J6" s="824">
        <f t="shared" si="3"/>
        <v>-4140</v>
      </c>
      <c r="K6" s="825">
        <f t="shared" si="4"/>
        <v>-5.3787189814213328E-2</v>
      </c>
    </row>
    <row r="7" spans="1:11" s="22" customFormat="1" ht="18" customHeight="1">
      <c r="A7" s="118" t="s">
        <v>148</v>
      </c>
      <c r="B7" s="419">
        <v>322</v>
      </c>
      <c r="C7" s="420">
        <v>66988</v>
      </c>
      <c r="D7" s="588">
        <f t="shared" si="0"/>
        <v>0.12946642546809531</v>
      </c>
      <c r="E7" s="419">
        <v>323</v>
      </c>
      <c r="F7" s="420">
        <v>65909</v>
      </c>
      <c r="G7" s="588">
        <f t="shared" si="1"/>
        <v>0.13074847745442283</v>
      </c>
      <c r="H7"/>
      <c r="I7" s="823">
        <f t="shared" si="2"/>
        <v>1</v>
      </c>
      <c r="J7" s="824">
        <f t="shared" si="3"/>
        <v>-1079</v>
      </c>
      <c r="K7" s="825">
        <f t="shared" si="4"/>
        <v>-1.6107362512688839E-2</v>
      </c>
    </row>
    <row r="8" spans="1:11" s="22" customFormat="1" ht="18" customHeight="1">
      <c r="A8" s="118" t="s">
        <v>149</v>
      </c>
      <c r="B8" s="419">
        <v>364</v>
      </c>
      <c r="C8" s="420">
        <v>42024</v>
      </c>
      <c r="D8" s="588">
        <f t="shared" si="0"/>
        <v>8.1218980472192587E-2</v>
      </c>
      <c r="E8" s="419">
        <v>373</v>
      </c>
      <c r="F8" s="420">
        <v>43149</v>
      </c>
      <c r="G8" s="588">
        <f t="shared" si="1"/>
        <v>8.5597809914896156E-2</v>
      </c>
      <c r="H8"/>
      <c r="I8" s="823">
        <f t="shared" si="2"/>
        <v>9</v>
      </c>
      <c r="J8" s="824">
        <f t="shared" si="3"/>
        <v>1125</v>
      </c>
      <c r="K8" s="825">
        <f t="shared" si="4"/>
        <v>2.6770416904625928E-2</v>
      </c>
    </row>
    <row r="9" spans="1:11" s="22" customFormat="1" ht="18" customHeight="1">
      <c r="A9" s="118" t="s">
        <v>150</v>
      </c>
      <c r="B9" s="419">
        <v>366</v>
      </c>
      <c r="C9" s="420">
        <v>26808</v>
      </c>
      <c r="D9" s="588">
        <f t="shared" si="0"/>
        <v>5.1811308502249638E-2</v>
      </c>
      <c r="E9" s="419">
        <v>388</v>
      </c>
      <c r="F9" s="420">
        <v>28406</v>
      </c>
      <c r="G9" s="588">
        <f t="shared" si="1"/>
        <v>5.6351048423892561E-2</v>
      </c>
      <c r="H9"/>
      <c r="I9" s="823">
        <f t="shared" si="2"/>
        <v>22</v>
      </c>
      <c r="J9" s="824">
        <f t="shared" si="3"/>
        <v>1598</v>
      </c>
      <c r="K9" s="825">
        <f t="shared" si="4"/>
        <v>5.9609071918830199E-2</v>
      </c>
    </row>
    <row r="10" spans="1:11" s="22" customFormat="1" ht="18" customHeight="1">
      <c r="A10" s="118" t="s">
        <v>151</v>
      </c>
      <c r="B10" s="419">
        <v>815</v>
      </c>
      <c r="C10" s="420">
        <v>34808</v>
      </c>
      <c r="D10" s="588">
        <f t="shared" si="0"/>
        <v>6.7272755384448879E-2</v>
      </c>
      <c r="E10" s="419">
        <v>796</v>
      </c>
      <c r="F10" s="420">
        <v>34153</v>
      </c>
      <c r="G10" s="588">
        <f t="shared" si="1"/>
        <v>6.7751790354896937E-2</v>
      </c>
      <c r="H10"/>
      <c r="I10" s="823">
        <f t="shared" si="2"/>
        <v>-19</v>
      </c>
      <c r="J10" s="824">
        <f t="shared" si="3"/>
        <v>-655</v>
      </c>
      <c r="K10" s="825">
        <f t="shared" si="4"/>
        <v>-1.8817513215352792E-2</v>
      </c>
    </row>
    <row r="11" spans="1:11" s="22" customFormat="1" ht="18" customHeight="1">
      <c r="A11" s="118" t="s">
        <v>152</v>
      </c>
      <c r="B11" s="419">
        <v>3172</v>
      </c>
      <c r="C11" s="420">
        <v>42685</v>
      </c>
      <c r="D11" s="588">
        <f t="shared" si="0"/>
        <v>8.2496482520834302E-2</v>
      </c>
      <c r="E11" s="419">
        <v>3055</v>
      </c>
      <c r="F11" s="420">
        <v>41436</v>
      </c>
      <c r="G11" s="588">
        <f t="shared" si="1"/>
        <v>8.2199607212997683E-2</v>
      </c>
      <c r="H11"/>
      <c r="I11" s="823">
        <f t="shared" si="2"/>
        <v>-117</v>
      </c>
      <c r="J11" s="824">
        <f t="shared" si="3"/>
        <v>-1249</v>
      </c>
      <c r="K11" s="825">
        <f t="shared" si="4"/>
        <v>-2.926086447229706E-2</v>
      </c>
    </row>
    <row r="12" spans="1:11" s="22" customFormat="1" ht="18" customHeight="1">
      <c r="A12" s="118" t="s">
        <v>153</v>
      </c>
      <c r="B12" s="419">
        <v>2294</v>
      </c>
      <c r="C12" s="420">
        <v>9754</v>
      </c>
      <c r="D12" s="588">
        <f t="shared" si="0"/>
        <v>1.8851369111121417E-2</v>
      </c>
      <c r="E12" s="419">
        <v>2229</v>
      </c>
      <c r="F12" s="420">
        <v>9483</v>
      </c>
      <c r="G12" s="588">
        <f t="shared" si="1"/>
        <v>1.8812116883889781E-2</v>
      </c>
      <c r="H12"/>
      <c r="I12" s="823">
        <f t="shared" si="2"/>
        <v>-65</v>
      </c>
      <c r="J12" s="824">
        <f t="shared" si="3"/>
        <v>-271</v>
      </c>
      <c r="K12" s="825">
        <f t="shared" si="4"/>
        <v>-2.7783473446791059E-2</v>
      </c>
    </row>
    <row r="13" spans="1:11" s="22" customFormat="1" ht="18" customHeight="1">
      <c r="A13" s="118" t="s">
        <v>154</v>
      </c>
      <c r="B13" s="419">
        <v>7669</v>
      </c>
      <c r="C13" s="420">
        <v>11272</v>
      </c>
      <c r="D13" s="588">
        <f t="shared" si="0"/>
        <v>2.1785178657018723E-2</v>
      </c>
      <c r="E13" s="419">
        <v>7512</v>
      </c>
      <c r="F13" s="420">
        <v>11103</v>
      </c>
      <c r="G13" s="588">
        <f t="shared" si="1"/>
        <v>2.2025828721061715E-2</v>
      </c>
      <c r="H13"/>
      <c r="I13" s="823">
        <f t="shared" si="2"/>
        <v>-157</v>
      </c>
      <c r="J13" s="824">
        <f t="shared" si="3"/>
        <v>-169</v>
      </c>
      <c r="K13" s="825">
        <f t="shared" si="4"/>
        <v>-1.4992902767920511E-2</v>
      </c>
    </row>
    <row r="14" spans="1:11" s="22" customFormat="1" ht="18" customHeight="1">
      <c r="A14" s="118" t="s">
        <v>155</v>
      </c>
      <c r="B14" s="419">
        <v>3884</v>
      </c>
      <c r="C14" s="420">
        <v>1628</v>
      </c>
      <c r="D14" s="588">
        <f t="shared" si="0"/>
        <v>3.1464044405275448E-3</v>
      </c>
      <c r="E14" s="419">
        <v>3325</v>
      </c>
      <c r="F14" s="420">
        <v>1404</v>
      </c>
      <c r="G14" s="588">
        <f t="shared" si="1"/>
        <v>2.785216925549009E-3</v>
      </c>
      <c r="H14"/>
      <c r="I14" s="823">
        <f t="shared" si="2"/>
        <v>-559</v>
      </c>
      <c r="J14" s="824">
        <f t="shared" si="3"/>
        <v>-224</v>
      </c>
      <c r="K14" s="825">
        <f t="shared" si="4"/>
        <v>-0.13759213759213759</v>
      </c>
    </row>
    <row r="15" spans="1:11" s="22" customFormat="1" ht="18" customHeight="1">
      <c r="A15" s="118" t="s">
        <v>156</v>
      </c>
      <c r="B15" s="419">
        <v>2218</v>
      </c>
      <c r="C15" s="420">
        <v>451</v>
      </c>
      <c r="D15" s="588">
        <f t="shared" si="0"/>
        <v>8.7163906798398195E-4</v>
      </c>
      <c r="E15" s="419">
        <v>2011</v>
      </c>
      <c r="F15" s="420">
        <v>409</v>
      </c>
      <c r="G15" s="588">
        <f t="shared" si="1"/>
        <v>8.1136305024896347E-4</v>
      </c>
      <c r="H15"/>
      <c r="I15" s="823">
        <f t="shared" si="2"/>
        <v>-207</v>
      </c>
      <c r="J15" s="824">
        <f t="shared" si="3"/>
        <v>-42</v>
      </c>
      <c r="K15" s="825">
        <f t="shared" si="4"/>
        <v>-9.3126385809312637E-2</v>
      </c>
    </row>
    <row r="16" spans="1:11" s="22" customFormat="1" ht="18" customHeight="1">
      <c r="A16" s="118" t="s">
        <v>157</v>
      </c>
      <c r="B16" s="419">
        <v>1016</v>
      </c>
      <c r="C16" s="420">
        <v>91</v>
      </c>
      <c r="D16" s="588">
        <f t="shared" si="0"/>
        <v>1.7587395828501631E-4</v>
      </c>
      <c r="E16" s="419">
        <v>882</v>
      </c>
      <c r="F16" s="420">
        <v>78</v>
      </c>
      <c r="G16" s="588">
        <f t="shared" si="1"/>
        <v>1.5473427364161161E-4</v>
      </c>
      <c r="H16"/>
      <c r="I16" s="823">
        <f t="shared" si="2"/>
        <v>-134</v>
      </c>
      <c r="J16" s="824">
        <f t="shared" si="3"/>
        <v>-13</v>
      </c>
      <c r="K16" s="825">
        <f t="shared" si="4"/>
        <v>-0.14285714285714285</v>
      </c>
    </row>
    <row r="17" spans="1:11" s="22" customFormat="1" ht="18" customHeight="1">
      <c r="A17" s="118" t="s">
        <v>158</v>
      </c>
      <c r="B17" s="419">
        <v>893</v>
      </c>
      <c r="C17" s="420">
        <v>40</v>
      </c>
      <c r="D17" s="588">
        <f t="shared" si="0"/>
        <v>7.7307234410996185E-5</v>
      </c>
      <c r="E17" s="419">
        <v>709</v>
      </c>
      <c r="F17" s="420">
        <v>32</v>
      </c>
      <c r="G17" s="588">
        <f t="shared" si="1"/>
        <v>6.3480727647840658E-5</v>
      </c>
      <c r="H17"/>
      <c r="I17" s="823">
        <f t="shared" si="2"/>
        <v>-184</v>
      </c>
      <c r="J17" s="824">
        <f t="shared" si="3"/>
        <v>-8</v>
      </c>
      <c r="K17" s="825">
        <f t="shared" si="4"/>
        <v>-0.2</v>
      </c>
    </row>
    <row r="18" spans="1:11" s="22" customFormat="1" ht="18" customHeight="1" thickBot="1">
      <c r="A18" s="119" t="s">
        <v>159</v>
      </c>
      <c r="B18" s="421">
        <v>1472</v>
      </c>
      <c r="C18" s="422">
        <v>15</v>
      </c>
      <c r="D18" s="642">
        <f t="shared" si="0"/>
        <v>2.8990212904123569E-5</v>
      </c>
      <c r="E18" s="421">
        <v>1382</v>
      </c>
      <c r="F18" s="422">
        <v>13</v>
      </c>
      <c r="G18" s="642">
        <f t="shared" si="1"/>
        <v>2.5789045606935268E-5</v>
      </c>
      <c r="H18"/>
      <c r="I18" s="826">
        <f t="shared" si="2"/>
        <v>-90</v>
      </c>
      <c r="J18" s="827">
        <f t="shared" si="3"/>
        <v>-2</v>
      </c>
      <c r="K18" s="828">
        <f t="shared" si="4"/>
        <v>-0.13333333333333333</v>
      </c>
    </row>
    <row r="19" spans="1:11" s="120" customFormat="1" ht="18" customHeight="1" thickBot="1">
      <c r="A19" s="1003" t="s">
        <v>58</v>
      </c>
      <c r="B19" s="703">
        <f>SUM(B5:B18)</f>
        <v>24797</v>
      </c>
      <c r="C19" s="701">
        <f>SUM(C5:C18)</f>
        <v>517416</v>
      </c>
      <c r="D19" s="702">
        <f t="shared" si="0"/>
        <v>1</v>
      </c>
      <c r="E19" s="703">
        <f>SUM(E5:E18)</f>
        <v>23288</v>
      </c>
      <c r="F19" s="701">
        <f>SUM(F5:F18)</f>
        <v>504090</v>
      </c>
      <c r="G19" s="702">
        <f t="shared" si="1"/>
        <v>1</v>
      </c>
      <c r="H19"/>
      <c r="I19" s="829">
        <f t="shared" si="2"/>
        <v>-1509</v>
      </c>
      <c r="J19" s="830">
        <f t="shared" si="3"/>
        <v>-13326</v>
      </c>
      <c r="K19" s="831">
        <f t="shared" si="4"/>
        <v>-2.5754905144023378E-2</v>
      </c>
    </row>
    <row r="21" spans="1:11">
      <c r="A21" s="128"/>
    </row>
    <row r="22" spans="1:11">
      <c r="I22" s="423"/>
    </row>
  </sheetData>
  <mergeCells count="3">
    <mergeCell ref="E3:G3"/>
    <mergeCell ref="B3:D3"/>
    <mergeCell ref="I3:K3"/>
  </mergeCells>
  <pageMargins left="0.75" right="0.75" top="1" bottom="1" header="0" footer="0"/>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E25" sqref="E25"/>
    </sheetView>
  </sheetViews>
  <sheetFormatPr baseColWidth="10" defaultColWidth="11.42578125" defaultRowHeight="15"/>
  <cols>
    <col min="1" max="1" width="45.42578125" style="12" customWidth="1"/>
    <col min="2" max="3" width="15.7109375" style="12" customWidth="1"/>
    <col min="4" max="4" width="2.28515625" customWidth="1"/>
    <col min="5" max="6" width="14.7109375" style="13" customWidth="1"/>
    <col min="7" max="16384" width="11.42578125" style="12"/>
  </cols>
  <sheetData>
    <row r="1" spans="1:8" s="1" customFormat="1" ht="45" customHeight="1">
      <c r="A1" s="15" t="s">
        <v>38</v>
      </c>
      <c r="B1" s="14"/>
      <c r="C1" s="14"/>
      <c r="D1" s="14"/>
      <c r="E1" s="14"/>
      <c r="F1" s="14"/>
    </row>
    <row r="2" spans="1:8" s="1" customFormat="1" ht="12" customHeight="1" thickBot="1">
      <c r="D2"/>
      <c r="E2" s="2"/>
      <c r="F2" s="2"/>
    </row>
    <row r="3" spans="1:8" s="1" customFormat="1" ht="19.899999999999999" customHeight="1" thickBot="1">
      <c r="A3" s="3"/>
      <c r="B3" s="648">
        <v>2015</v>
      </c>
      <c r="C3" s="650">
        <v>2016</v>
      </c>
      <c r="D3" s="4"/>
      <c r="E3" s="1053" t="s">
        <v>42</v>
      </c>
      <c r="F3" s="1054"/>
    </row>
    <row r="4" spans="1:8" s="6" customFormat="1" ht="27" customHeight="1" thickBot="1">
      <c r="A4" s="5"/>
      <c r="B4" s="649" t="s">
        <v>41</v>
      </c>
      <c r="C4" s="649" t="s">
        <v>41</v>
      </c>
      <c r="E4" s="960" t="s">
        <v>41</v>
      </c>
      <c r="F4" s="819" t="s">
        <v>43</v>
      </c>
      <c r="G4"/>
      <c r="H4"/>
    </row>
    <row r="5" spans="1:8" s="1" customFormat="1" ht="19.899999999999999" customHeight="1" thickBot="1">
      <c r="A5" s="651" t="s">
        <v>39</v>
      </c>
      <c r="B5" s="7">
        <v>3198429.7922722939</v>
      </c>
      <c r="C5" s="8">
        <v>3249731.856629136</v>
      </c>
      <c r="D5" s="6"/>
      <c r="E5" s="961">
        <f>C5-B5</f>
        <v>51302.064356842078</v>
      </c>
      <c r="F5" s="962">
        <f>(C5-B5)/B5</f>
        <v>1.6039765662761357E-2</v>
      </c>
    </row>
    <row r="6" spans="1:8" s="1" customFormat="1" ht="19.899999999999999" customHeight="1" thickBot="1">
      <c r="A6" s="652" t="s">
        <v>40</v>
      </c>
      <c r="B6" s="9">
        <v>114650.91050999999</v>
      </c>
      <c r="C6" s="10">
        <v>133869.44099999999</v>
      </c>
      <c r="D6" s="6"/>
      <c r="E6" s="963">
        <f>C6-B6</f>
        <v>19218.530490000005</v>
      </c>
      <c r="F6" s="964">
        <f>(C6-B6)/B6</f>
        <v>0.16762649685476105</v>
      </c>
    </row>
    <row r="10" spans="1:8">
      <c r="A10" s="11"/>
      <c r="B10" s="11"/>
    </row>
  </sheetData>
  <mergeCells count="1">
    <mergeCell ref="E3:F3"/>
  </mergeCells>
  <printOptions horizontalCentered="1" verticalCentered="1"/>
  <pageMargins left="0" right="0" top="0" bottom="0.59055118110236227" header="0" footer="0.19685039370078741"/>
  <pageSetup paperSize="9" orientation="landscape" r:id="rId1"/>
  <headerFooter alignWithMargins="0">
    <oddFooter>&amp;L&amp;F&amp;A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A17" sqref="A17"/>
    </sheetView>
  </sheetViews>
  <sheetFormatPr baseColWidth="10" defaultColWidth="11.5703125" defaultRowHeight="15"/>
  <cols>
    <col min="1" max="1" width="32" style="17" customWidth="1"/>
    <col min="2" max="2" width="10.85546875" style="17" customWidth="1"/>
    <col min="3" max="4" width="11.5703125" style="17"/>
    <col min="5" max="5" width="10.85546875" style="17" customWidth="1"/>
    <col min="6" max="6" width="11.42578125" style="17" customWidth="1"/>
    <col min="7" max="7" width="11.5703125" style="17"/>
    <col min="8" max="8" width="2.28515625" style="17" customWidth="1"/>
    <col min="9" max="9" width="10.85546875" style="17" customWidth="1"/>
    <col min="10" max="10" width="11.140625" style="17" customWidth="1"/>
    <col min="11" max="16384" width="11.5703125" style="17"/>
  </cols>
  <sheetData>
    <row r="1" spans="1:12" s="68" customFormat="1" ht="45" customHeight="1">
      <c r="A1" s="23" t="s">
        <v>160</v>
      </c>
      <c r="B1" s="23"/>
      <c r="C1" s="23"/>
      <c r="D1" s="23"/>
      <c r="E1" s="23"/>
      <c r="F1" s="23"/>
      <c r="G1" s="23"/>
      <c r="H1" s="23"/>
      <c r="I1" s="23"/>
      <c r="J1" s="23"/>
      <c r="K1" s="23"/>
    </row>
    <row r="2" spans="1:12" s="68" customFormat="1" ht="15" customHeight="1" thickBot="1">
      <c r="A2" s="23"/>
      <c r="B2" s="23"/>
      <c r="C2" s="23"/>
      <c r="D2" s="23"/>
      <c r="E2" s="23"/>
      <c r="F2" s="23"/>
      <c r="G2" s="23"/>
      <c r="H2" s="23"/>
      <c r="I2" s="23"/>
      <c r="J2" s="23"/>
      <c r="K2" s="23"/>
    </row>
    <row r="3" spans="1:12" ht="15.75" customHeight="1" thickBot="1">
      <c r="A3" s="116"/>
      <c r="B3" s="1061">
        <v>42369</v>
      </c>
      <c r="C3" s="1062"/>
      <c r="D3" s="1063"/>
      <c r="E3" s="1061">
        <v>42735</v>
      </c>
      <c r="F3" s="1062"/>
      <c r="G3" s="1063"/>
      <c r="H3"/>
      <c r="I3" s="1064" t="s">
        <v>145</v>
      </c>
      <c r="J3" s="1065"/>
      <c r="K3" s="1067"/>
    </row>
    <row r="4" spans="1:12" s="114" customFormat="1" ht="27" customHeight="1" thickBot="1">
      <c r="A4" s="1005"/>
      <c r="B4" s="1004" t="s">
        <v>143</v>
      </c>
      <c r="C4" s="698" t="s">
        <v>41</v>
      </c>
      <c r="D4" s="699" t="s">
        <v>144</v>
      </c>
      <c r="E4" s="658" t="s">
        <v>143</v>
      </c>
      <c r="F4" s="698" t="s">
        <v>41</v>
      </c>
      <c r="G4" s="699" t="s">
        <v>144</v>
      </c>
      <c r="H4"/>
      <c r="I4" s="832" t="s">
        <v>683</v>
      </c>
      <c r="J4" s="818" t="s">
        <v>41</v>
      </c>
      <c r="K4" s="819" t="s">
        <v>110</v>
      </c>
    </row>
    <row r="5" spans="1:12" s="22" customFormat="1" ht="18" customHeight="1">
      <c r="A5" s="1006" t="s">
        <v>562</v>
      </c>
      <c r="B5" s="999">
        <v>526</v>
      </c>
      <c r="C5" s="418">
        <v>75347</v>
      </c>
      <c r="D5" s="587">
        <f t="shared" ref="D5:D26" si="0">C5/$C$26</f>
        <v>0.14562226766187231</v>
      </c>
      <c r="E5" s="417">
        <v>481</v>
      </c>
      <c r="F5" s="418">
        <v>75318</v>
      </c>
      <c r="G5" s="587">
        <f>F5/$F$26</f>
        <v>0.14941349875320131</v>
      </c>
      <c r="H5"/>
      <c r="I5" s="820">
        <f t="shared" ref="I5:I26" si="1">E5-B5</f>
        <v>-45</v>
      </c>
      <c r="J5" s="821">
        <f t="shared" ref="J5:J26" si="2">F5-C5</f>
        <v>-29</v>
      </c>
      <c r="K5" s="822">
        <f t="shared" ref="K5:K26" si="3">J5/C5</f>
        <v>-3.8488592777416485E-4</v>
      </c>
      <c r="L5" s="17"/>
    </row>
    <row r="6" spans="1:12" s="22" customFormat="1" ht="18" customHeight="1">
      <c r="A6" s="118" t="s">
        <v>563</v>
      </c>
      <c r="B6" s="1000">
        <v>5757</v>
      </c>
      <c r="C6" s="420">
        <v>317585</v>
      </c>
      <c r="D6" s="588">
        <f t="shared" si="0"/>
        <v>0.61379282354169007</v>
      </c>
      <c r="E6" s="419">
        <v>5613</v>
      </c>
      <c r="F6" s="420">
        <v>303066</v>
      </c>
      <c r="G6" s="588">
        <f t="shared" ref="G6:G26" si="4">F6/$F$26</f>
        <v>0.60121287624655073</v>
      </c>
      <c r="H6"/>
      <c r="I6" s="823">
        <f t="shared" si="1"/>
        <v>-144</v>
      </c>
      <c r="J6" s="824">
        <f t="shared" si="2"/>
        <v>-14519</v>
      </c>
      <c r="K6" s="825">
        <f t="shared" si="3"/>
        <v>-4.5716894689610654E-2</v>
      </c>
      <c r="L6" s="17"/>
    </row>
    <row r="7" spans="1:12" s="22" customFormat="1" ht="18" customHeight="1">
      <c r="A7" s="118" t="s">
        <v>564</v>
      </c>
      <c r="B7" s="1000">
        <v>3</v>
      </c>
      <c r="C7" s="420">
        <v>1</v>
      </c>
      <c r="D7" s="588">
        <f t="shared" si="0"/>
        <v>1.9326883308143963E-6</v>
      </c>
      <c r="E7" s="419">
        <v>2</v>
      </c>
      <c r="F7" s="420"/>
      <c r="G7" s="588">
        <f t="shared" si="4"/>
        <v>0</v>
      </c>
      <c r="H7"/>
      <c r="I7" s="823">
        <f t="shared" si="1"/>
        <v>-1</v>
      </c>
      <c r="J7" s="824">
        <f t="shared" si="2"/>
        <v>-1</v>
      </c>
      <c r="K7" s="825">
        <f t="shared" si="3"/>
        <v>-1</v>
      </c>
      <c r="L7" s="17"/>
    </row>
    <row r="8" spans="1:12" s="22" customFormat="1" ht="18" customHeight="1">
      <c r="A8" s="118" t="s">
        <v>565</v>
      </c>
      <c r="B8" s="1000">
        <v>1188</v>
      </c>
      <c r="C8" s="420">
        <v>34031</v>
      </c>
      <c r="D8" s="588">
        <f t="shared" si="0"/>
        <v>6.577131658594472E-2</v>
      </c>
      <c r="E8" s="419">
        <v>1152</v>
      </c>
      <c r="F8" s="420">
        <v>37729</v>
      </c>
      <c r="G8" s="588">
        <f t="shared" si="4"/>
        <v>7.4845613192856056E-2</v>
      </c>
      <c r="H8"/>
      <c r="I8" s="823">
        <f t="shared" si="1"/>
        <v>-36</v>
      </c>
      <c r="J8" s="824">
        <f t="shared" si="2"/>
        <v>3698</v>
      </c>
      <c r="K8" s="825">
        <f t="shared" si="3"/>
        <v>0.10866562839763745</v>
      </c>
      <c r="L8" s="17"/>
    </row>
    <row r="9" spans="1:12" s="22" customFormat="1" ht="18" customHeight="1">
      <c r="A9" s="118" t="s">
        <v>566</v>
      </c>
      <c r="B9" s="1000">
        <v>133</v>
      </c>
      <c r="C9" s="420">
        <v>2579</v>
      </c>
      <c r="D9" s="588">
        <f t="shared" si="0"/>
        <v>4.9844032051703279E-3</v>
      </c>
      <c r="E9" s="419">
        <v>130</v>
      </c>
      <c r="F9" s="420">
        <v>2619</v>
      </c>
      <c r="G9" s="588">
        <f t="shared" si="4"/>
        <v>5.1954904967555461E-3</v>
      </c>
      <c r="H9"/>
      <c r="I9" s="823">
        <f t="shared" si="1"/>
        <v>-3</v>
      </c>
      <c r="J9" s="824">
        <f t="shared" si="2"/>
        <v>40</v>
      </c>
      <c r="K9" s="825">
        <f t="shared" si="3"/>
        <v>1.5509887553315239E-2</v>
      </c>
      <c r="L9" s="17"/>
    </row>
    <row r="10" spans="1:12" s="22" customFormat="1" ht="18" customHeight="1">
      <c r="A10" s="118" t="s">
        <v>567</v>
      </c>
      <c r="B10" s="1000">
        <v>125</v>
      </c>
      <c r="C10" s="420">
        <v>1811</v>
      </c>
      <c r="D10" s="588">
        <f t="shared" si="0"/>
        <v>3.5000985671048714E-3</v>
      </c>
      <c r="E10" s="419">
        <v>124</v>
      </c>
      <c r="F10" s="420">
        <v>1764</v>
      </c>
      <c r="G10" s="588">
        <f t="shared" si="4"/>
        <v>3.499368169636038E-3</v>
      </c>
      <c r="H10"/>
      <c r="I10" s="823">
        <f t="shared" si="1"/>
        <v>-1</v>
      </c>
      <c r="J10" s="824">
        <f t="shared" si="2"/>
        <v>-47</v>
      </c>
      <c r="K10" s="825">
        <f t="shared" si="3"/>
        <v>-2.5952512424075095E-2</v>
      </c>
      <c r="L10" s="17"/>
    </row>
    <row r="11" spans="1:12" s="22" customFormat="1" ht="18" customHeight="1">
      <c r="A11" s="118" t="s">
        <v>568</v>
      </c>
      <c r="B11" s="1000">
        <v>43</v>
      </c>
      <c r="C11" s="420">
        <v>17</v>
      </c>
      <c r="D11" s="588">
        <f t="shared" si="0"/>
        <v>3.2855701623844733E-5</v>
      </c>
      <c r="E11" s="419">
        <v>27</v>
      </c>
      <c r="F11" s="420">
        <v>12</v>
      </c>
      <c r="G11" s="588">
        <f t="shared" si="4"/>
        <v>2.3805225643782572E-5</v>
      </c>
      <c r="H11"/>
      <c r="I11" s="823">
        <f t="shared" si="1"/>
        <v>-16</v>
      </c>
      <c r="J11" s="824">
        <f t="shared" si="2"/>
        <v>-5</v>
      </c>
      <c r="K11" s="825">
        <f t="shared" si="3"/>
        <v>-0.29411764705882354</v>
      </c>
      <c r="L11" s="17"/>
    </row>
    <row r="12" spans="1:12" s="22" customFormat="1" ht="18" customHeight="1">
      <c r="A12" s="118" t="s">
        <v>569</v>
      </c>
      <c r="B12" s="1000">
        <v>413</v>
      </c>
      <c r="C12" s="420">
        <v>2933</v>
      </c>
      <c r="D12" s="588">
        <f t="shared" si="0"/>
        <v>5.6685748742786243E-3</v>
      </c>
      <c r="E12" s="419">
        <v>404</v>
      </c>
      <c r="F12" s="420">
        <v>2517</v>
      </c>
      <c r="G12" s="588">
        <f t="shared" si="4"/>
        <v>4.9931460787833943E-3</v>
      </c>
      <c r="H12"/>
      <c r="I12" s="823">
        <f t="shared" si="1"/>
        <v>-9</v>
      </c>
      <c r="J12" s="824">
        <f t="shared" si="2"/>
        <v>-416</v>
      </c>
      <c r="K12" s="825">
        <f t="shared" si="3"/>
        <v>-0.1418342993521991</v>
      </c>
      <c r="L12" s="17"/>
    </row>
    <row r="13" spans="1:12" s="22" customFormat="1" ht="18" customHeight="1">
      <c r="A13" s="118" t="s">
        <v>570</v>
      </c>
      <c r="B13" s="1000">
        <v>8</v>
      </c>
      <c r="C13" s="420">
        <v>1</v>
      </c>
      <c r="D13" s="588">
        <f t="shared" si="0"/>
        <v>1.9326883308143963E-6</v>
      </c>
      <c r="E13" s="419">
        <v>6</v>
      </c>
      <c r="F13" s="420">
        <v>1</v>
      </c>
      <c r="G13" s="588">
        <f t="shared" si="4"/>
        <v>1.9837688036485477E-6</v>
      </c>
      <c r="H13"/>
      <c r="I13" s="823">
        <f t="shared" si="1"/>
        <v>-2</v>
      </c>
      <c r="J13" s="824">
        <f t="shared" si="2"/>
        <v>0</v>
      </c>
      <c r="K13" s="825">
        <f t="shared" si="3"/>
        <v>0</v>
      </c>
      <c r="L13" s="17"/>
    </row>
    <row r="14" spans="1:12" s="22" customFormat="1" ht="18" customHeight="1">
      <c r="A14" s="118" t="s">
        <v>571</v>
      </c>
      <c r="B14" s="1000">
        <v>8</v>
      </c>
      <c r="C14" s="420">
        <v>1</v>
      </c>
      <c r="D14" s="588">
        <f t="shared" si="0"/>
        <v>1.9326883308143963E-6</v>
      </c>
      <c r="E14" s="419">
        <v>8</v>
      </c>
      <c r="F14" s="420">
        <v>1</v>
      </c>
      <c r="G14" s="588">
        <f t="shared" si="4"/>
        <v>1.9837688036485477E-6</v>
      </c>
      <c r="H14"/>
      <c r="I14" s="823">
        <f t="shared" si="1"/>
        <v>0</v>
      </c>
      <c r="J14" s="824">
        <f t="shared" si="2"/>
        <v>0</v>
      </c>
      <c r="K14" s="825">
        <f t="shared" si="3"/>
        <v>0</v>
      </c>
      <c r="L14" s="17"/>
    </row>
    <row r="15" spans="1:12" s="22" customFormat="1" ht="18" customHeight="1">
      <c r="A15" s="118" t="s">
        <v>572</v>
      </c>
      <c r="B15" s="1000">
        <v>169</v>
      </c>
      <c r="C15" s="420">
        <v>160</v>
      </c>
      <c r="D15" s="588">
        <f t="shared" si="0"/>
        <v>3.0923013293030339E-4</v>
      </c>
      <c r="E15" s="419">
        <v>200</v>
      </c>
      <c r="F15" s="420">
        <v>153</v>
      </c>
      <c r="G15" s="588">
        <f t="shared" si="4"/>
        <v>3.0351662695822778E-4</v>
      </c>
      <c r="H15"/>
      <c r="I15" s="823">
        <f t="shared" si="1"/>
        <v>31</v>
      </c>
      <c r="J15" s="824">
        <f t="shared" si="2"/>
        <v>-7</v>
      </c>
      <c r="K15" s="825">
        <f t="shared" si="3"/>
        <v>-4.3749999999999997E-2</v>
      </c>
      <c r="L15" s="17"/>
    </row>
    <row r="16" spans="1:12" s="22" customFormat="1" ht="18" customHeight="1">
      <c r="A16" s="118" t="s">
        <v>573</v>
      </c>
      <c r="B16" s="1000">
        <v>21</v>
      </c>
      <c r="C16" s="420">
        <v>196</v>
      </c>
      <c r="D16" s="588">
        <f t="shared" si="0"/>
        <v>3.7880691283962163E-4</v>
      </c>
      <c r="E16" s="419">
        <v>26</v>
      </c>
      <c r="F16" s="420">
        <v>191</v>
      </c>
      <c r="G16" s="588">
        <f t="shared" si="4"/>
        <v>3.788998414968726E-4</v>
      </c>
      <c r="H16"/>
      <c r="I16" s="823">
        <f t="shared" si="1"/>
        <v>5</v>
      </c>
      <c r="J16" s="824">
        <f t="shared" si="2"/>
        <v>-5</v>
      </c>
      <c r="K16" s="825">
        <f t="shared" si="3"/>
        <v>-2.5510204081632654E-2</v>
      </c>
      <c r="L16" s="17"/>
    </row>
    <row r="17" spans="1:12" s="22" customFormat="1" ht="18" customHeight="1">
      <c r="A17" s="118" t="s">
        <v>574</v>
      </c>
      <c r="B17" s="1000">
        <v>5</v>
      </c>
      <c r="C17" s="420">
        <v>24</v>
      </c>
      <c r="D17" s="588">
        <f t="shared" si="0"/>
        <v>4.6384519939545508E-5</v>
      </c>
      <c r="E17" s="419">
        <v>4</v>
      </c>
      <c r="F17" s="420">
        <v>51</v>
      </c>
      <c r="G17" s="588">
        <f t="shared" si="4"/>
        <v>1.0117220898607592E-4</v>
      </c>
      <c r="H17"/>
      <c r="I17" s="823">
        <f t="shared" si="1"/>
        <v>-1</v>
      </c>
      <c r="J17" s="824">
        <f t="shared" si="2"/>
        <v>27</v>
      </c>
      <c r="K17" s="825">
        <f t="shared" si="3"/>
        <v>1.125</v>
      </c>
      <c r="L17" s="17"/>
    </row>
    <row r="18" spans="1:12" s="22" customFormat="1" ht="18" customHeight="1">
      <c r="A18" s="118" t="s">
        <v>684</v>
      </c>
      <c r="B18" s="1000">
        <v>4</v>
      </c>
      <c r="C18" s="420">
        <v>25</v>
      </c>
      <c r="D18" s="588">
        <f t="shared" si="0"/>
        <v>4.8317208270359907E-5</v>
      </c>
      <c r="E18" s="419">
        <v>2</v>
      </c>
      <c r="F18" s="420">
        <v>24</v>
      </c>
      <c r="G18" s="588">
        <f t="shared" si="4"/>
        <v>4.7610451287565145E-5</v>
      </c>
      <c r="H18"/>
      <c r="I18" s="823">
        <f t="shared" si="1"/>
        <v>-2</v>
      </c>
      <c r="J18" s="824">
        <f t="shared" si="2"/>
        <v>-1</v>
      </c>
      <c r="K18" s="825">
        <f t="shared" si="3"/>
        <v>-0.04</v>
      </c>
      <c r="L18" s="17"/>
    </row>
    <row r="19" spans="1:12" s="22" customFormat="1" ht="18" customHeight="1">
      <c r="A19" s="118" t="s">
        <v>575</v>
      </c>
      <c r="B19" s="1000">
        <v>4</v>
      </c>
      <c r="C19" s="420">
        <v>25</v>
      </c>
      <c r="D19" s="588">
        <f t="shared" si="0"/>
        <v>4.8317208270359907E-5</v>
      </c>
      <c r="E19" s="419">
        <v>2</v>
      </c>
      <c r="F19" s="420"/>
      <c r="G19" s="588">
        <f t="shared" si="4"/>
        <v>0</v>
      </c>
      <c r="H19"/>
      <c r="I19" s="823">
        <f t="shared" si="1"/>
        <v>-2</v>
      </c>
      <c r="J19" s="824">
        <f t="shared" si="2"/>
        <v>-25</v>
      </c>
      <c r="K19" s="825">
        <f t="shared" si="3"/>
        <v>-1</v>
      </c>
      <c r="L19" s="17"/>
    </row>
    <row r="20" spans="1:12" s="22" customFormat="1" ht="18" customHeight="1">
      <c r="A20" s="118" t="s">
        <v>576</v>
      </c>
      <c r="B20" s="1000">
        <v>23</v>
      </c>
      <c r="C20" s="420">
        <v>12226</v>
      </c>
      <c r="D20" s="588">
        <f t="shared" si="0"/>
        <v>2.3629047532536807E-2</v>
      </c>
      <c r="E20" s="419">
        <v>28</v>
      </c>
      <c r="F20" s="420">
        <v>11967</v>
      </c>
      <c r="G20" s="588">
        <f t="shared" si="4"/>
        <v>2.3739761273262168E-2</v>
      </c>
      <c r="H20"/>
      <c r="I20" s="823">
        <f t="shared" si="1"/>
        <v>5</v>
      </c>
      <c r="J20" s="824">
        <f t="shared" si="2"/>
        <v>-259</v>
      </c>
      <c r="K20" s="825">
        <f t="shared" si="3"/>
        <v>-2.118436119744806E-2</v>
      </c>
      <c r="L20" s="17"/>
    </row>
    <row r="21" spans="1:12" s="22" customFormat="1" ht="18" customHeight="1">
      <c r="A21" s="118" t="s">
        <v>577</v>
      </c>
      <c r="B21" s="1000">
        <v>64</v>
      </c>
      <c r="C21" s="420">
        <v>567</v>
      </c>
      <c r="D21" s="588">
        <f t="shared" si="0"/>
        <v>1.0958342835717626E-3</v>
      </c>
      <c r="E21" s="419">
        <v>62</v>
      </c>
      <c r="F21" s="420">
        <v>253</v>
      </c>
      <c r="G21" s="588">
        <f t="shared" si="4"/>
        <v>5.0189350732308252E-4</v>
      </c>
      <c r="H21"/>
      <c r="I21" s="823">
        <f t="shared" si="1"/>
        <v>-2</v>
      </c>
      <c r="J21" s="824">
        <f t="shared" si="2"/>
        <v>-314</v>
      </c>
      <c r="K21" s="825">
        <f t="shared" si="3"/>
        <v>-0.55379188712522043</v>
      </c>
      <c r="L21" s="17"/>
    </row>
    <row r="22" spans="1:12" s="22" customFormat="1" ht="18" customHeight="1">
      <c r="A22" s="118" t="s">
        <v>578</v>
      </c>
      <c r="B22" s="1000">
        <v>11</v>
      </c>
      <c r="C22" s="420">
        <v>31</v>
      </c>
      <c r="D22" s="588">
        <f t="shared" si="0"/>
        <v>5.9913338255246282E-5</v>
      </c>
      <c r="E22" s="419">
        <v>8</v>
      </c>
      <c r="F22" s="420">
        <v>19</v>
      </c>
      <c r="G22" s="588">
        <f t="shared" si="4"/>
        <v>3.7691607269322402E-5</v>
      </c>
      <c r="H22"/>
      <c r="I22" s="823">
        <f t="shared" si="1"/>
        <v>-3</v>
      </c>
      <c r="J22" s="824">
        <f t="shared" si="2"/>
        <v>-12</v>
      </c>
      <c r="K22" s="825">
        <f t="shared" si="3"/>
        <v>-0.38709677419354838</v>
      </c>
      <c r="L22" s="17"/>
    </row>
    <row r="23" spans="1:12" s="22" customFormat="1" ht="18" customHeight="1">
      <c r="A23" s="118" t="s">
        <v>579</v>
      </c>
      <c r="B23" s="1000">
        <v>3695</v>
      </c>
      <c r="C23" s="420">
        <v>7486</v>
      </c>
      <c r="D23" s="588">
        <f t="shared" si="0"/>
        <v>1.4468104844476569E-2</v>
      </c>
      <c r="E23" s="419">
        <v>3485</v>
      </c>
      <c r="F23" s="420">
        <v>8128</v>
      </c>
      <c r="G23" s="588">
        <f t="shared" si="4"/>
        <v>1.6124072836055395E-2</v>
      </c>
      <c r="H23"/>
      <c r="I23" s="823">
        <f t="shared" si="1"/>
        <v>-210</v>
      </c>
      <c r="J23" s="824">
        <f t="shared" si="2"/>
        <v>642</v>
      </c>
      <c r="K23" s="825">
        <f t="shared" si="3"/>
        <v>8.5760085492920121E-2</v>
      </c>
      <c r="L23" s="17"/>
    </row>
    <row r="24" spans="1:12" s="22" customFormat="1" ht="18" customHeight="1">
      <c r="A24" s="118" t="s">
        <v>580</v>
      </c>
      <c r="B24" s="1000">
        <v>359</v>
      </c>
      <c r="C24" s="420">
        <v>676</v>
      </c>
      <c r="D24" s="588">
        <f t="shared" si="0"/>
        <v>1.3064973116305319E-3</v>
      </c>
      <c r="E24" s="419">
        <v>436</v>
      </c>
      <c r="F24" s="420">
        <v>1090</v>
      </c>
      <c r="G24" s="588">
        <f t="shared" si="4"/>
        <v>2.1623079959769169E-3</v>
      </c>
      <c r="H24"/>
      <c r="I24" s="823">
        <f t="shared" si="1"/>
        <v>77</v>
      </c>
      <c r="J24" s="824">
        <f t="shared" si="2"/>
        <v>414</v>
      </c>
      <c r="K24" s="825">
        <f t="shared" si="3"/>
        <v>0.6124260355029586</v>
      </c>
      <c r="L24" s="17"/>
    </row>
    <row r="25" spans="1:12" s="22" customFormat="1" ht="18" customHeight="1" thickBot="1">
      <c r="A25" s="118" t="s">
        <v>581</v>
      </c>
      <c r="B25" s="1001">
        <v>12238</v>
      </c>
      <c r="C25" s="422">
        <v>61692</v>
      </c>
      <c r="D25" s="589">
        <f t="shared" si="0"/>
        <v>0.11923140850460173</v>
      </c>
      <c r="E25" s="421">
        <v>11088</v>
      </c>
      <c r="F25" s="422">
        <v>59188</v>
      </c>
      <c r="G25" s="642">
        <v>0.11741530795035024</v>
      </c>
      <c r="H25"/>
      <c r="I25" s="823">
        <f t="shared" si="1"/>
        <v>-1150</v>
      </c>
      <c r="J25" s="824">
        <f t="shared" si="2"/>
        <v>-2504</v>
      </c>
      <c r="K25" s="828">
        <f t="shared" si="3"/>
        <v>-4.0588731115865917E-2</v>
      </c>
      <c r="L25" s="17"/>
    </row>
    <row r="26" spans="1:12" s="120" customFormat="1" ht="18" customHeight="1" thickBot="1">
      <c r="A26" s="1003" t="s">
        <v>58</v>
      </c>
      <c r="B26" s="1002">
        <f>SUM(B5:B25)</f>
        <v>24797</v>
      </c>
      <c r="C26" s="701">
        <f>SUM(C5:C25)</f>
        <v>517414</v>
      </c>
      <c r="D26" s="702">
        <f t="shared" si="0"/>
        <v>1</v>
      </c>
      <c r="E26" s="703">
        <f>SUM(E5:E25)</f>
        <v>23288</v>
      </c>
      <c r="F26" s="701">
        <f>SUM(F5:F25)</f>
        <v>504091</v>
      </c>
      <c r="G26" s="702">
        <f t="shared" si="4"/>
        <v>1</v>
      </c>
      <c r="H26"/>
      <c r="I26" s="829">
        <f t="shared" si="1"/>
        <v>-1509</v>
      </c>
      <c r="J26" s="830">
        <f t="shared" si="2"/>
        <v>-13323</v>
      </c>
      <c r="K26" s="831">
        <f t="shared" si="3"/>
        <v>-2.5749206631440202E-2</v>
      </c>
      <c r="L26" s="17"/>
    </row>
  </sheetData>
  <mergeCells count="3">
    <mergeCell ref="B3:D3"/>
    <mergeCell ref="E3:G3"/>
    <mergeCell ref="I3:K3"/>
  </mergeCells>
  <pageMargins left="0.75" right="0.75" top="1" bottom="1" header="0" footer="0"/>
  <pageSetup paperSize="9" scale="6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I9" sqref="I9"/>
    </sheetView>
  </sheetViews>
  <sheetFormatPr baseColWidth="10" defaultColWidth="8.85546875" defaultRowHeight="12.75"/>
  <cols>
    <col min="1" max="1" width="73.42578125" style="517" customWidth="1"/>
    <col min="2" max="2" width="22.140625" style="517" customWidth="1"/>
    <col min="3" max="16384" width="8.85546875" style="517"/>
  </cols>
  <sheetData>
    <row r="1" spans="1:10" s="130" customFormat="1" ht="45" customHeight="1">
      <c r="A1" s="133" t="s">
        <v>161</v>
      </c>
      <c r="B1" s="133"/>
      <c r="C1" s="133"/>
      <c r="D1" s="133"/>
      <c r="E1" s="133"/>
      <c r="F1" s="133"/>
      <c r="G1" s="133"/>
      <c r="H1" s="133"/>
      <c r="I1" s="133"/>
      <c r="J1" s="133"/>
    </row>
    <row r="2" spans="1:10" s="131" customFormat="1"/>
    <row r="3" spans="1:10" s="523" customFormat="1"/>
    <row r="4" spans="1:10" s="523" customFormat="1"/>
    <row r="5" spans="1:10" s="523" customFormat="1"/>
    <row r="6" spans="1:10" s="523" customFormat="1"/>
    <row r="7" spans="1:10" s="523" customFormat="1"/>
    <row r="8" spans="1:10" s="523" customFormat="1"/>
    <row r="9" spans="1:10" s="523" customFormat="1"/>
    <row r="10" spans="1:10" s="523" customFormat="1"/>
    <row r="11" spans="1:10" s="523" customFormat="1"/>
    <row r="12" spans="1:10" s="523" customFormat="1"/>
    <row r="13" spans="1:10" s="523" customFormat="1"/>
    <row r="14" spans="1:10" s="523" customFormat="1"/>
    <row r="15" spans="1:10" s="523" customFormat="1"/>
    <row r="16" spans="1:10" s="523" customFormat="1"/>
    <row r="17" s="523" customFormat="1"/>
    <row r="18" s="523" customFormat="1"/>
    <row r="19" s="523" customFormat="1"/>
    <row r="20" s="523" customFormat="1"/>
    <row r="21" s="523" customFormat="1"/>
    <row r="22" s="523" customFormat="1"/>
    <row r="23" s="523" customFormat="1"/>
    <row r="24" s="523" customFormat="1"/>
    <row r="25" s="523" customFormat="1"/>
    <row r="26" s="523" customFormat="1"/>
    <row r="27" s="523" customFormat="1"/>
    <row r="28" s="523" customFormat="1"/>
    <row r="29" s="523" customFormat="1"/>
    <row r="30" s="523" customFormat="1"/>
    <row r="31" s="523" customFormat="1"/>
    <row r="32" s="523" customFormat="1"/>
    <row r="33" spans="1:2" s="523" customFormat="1"/>
    <row r="34" spans="1:2" s="523" customFormat="1"/>
    <row r="35" spans="1:2" s="523" customFormat="1"/>
    <row r="36" spans="1:2" s="523" customFormat="1"/>
    <row r="37" spans="1:2" s="523" customFormat="1"/>
    <row r="38" spans="1:2" s="523" customFormat="1" ht="18" customHeight="1">
      <c r="A38" s="1100"/>
      <c r="B38" s="1099" t="s">
        <v>162</v>
      </c>
    </row>
    <row r="39" spans="1:2" s="523" customFormat="1" ht="18" customHeight="1">
      <c r="A39" s="524" t="s">
        <v>163</v>
      </c>
      <c r="B39" s="1098">
        <v>0.36080000000000001</v>
      </c>
    </row>
    <row r="40" spans="1:2" s="523" customFormat="1" ht="28.5" customHeight="1">
      <c r="A40" s="625" t="s">
        <v>582</v>
      </c>
      <c r="B40" s="1098">
        <v>0.24129999999999999</v>
      </c>
    </row>
    <row r="41" spans="1:2" s="523" customFormat="1" ht="18" customHeight="1">
      <c r="A41" s="524" t="s">
        <v>164</v>
      </c>
      <c r="B41" s="1098">
        <v>9.6799999999999997E-2</v>
      </c>
    </row>
    <row r="42" spans="1:2" s="523" customFormat="1" ht="18" customHeight="1">
      <c r="A42" s="524" t="s">
        <v>583</v>
      </c>
      <c r="B42" s="1098">
        <v>0.08</v>
      </c>
    </row>
    <row r="43" spans="1:2" s="523" customFormat="1" ht="18" customHeight="1">
      <c r="A43" s="524" t="s">
        <v>165</v>
      </c>
      <c r="B43" s="1098">
        <v>5.2400000000000002E-2</v>
      </c>
    </row>
    <row r="44" spans="1:2" s="523" customFormat="1" ht="18" customHeight="1">
      <c r="A44" s="524" t="s">
        <v>166</v>
      </c>
      <c r="B44" s="1098">
        <v>2.87E-2</v>
      </c>
    </row>
    <row r="45" spans="1:2" s="523" customFormat="1" ht="18" customHeight="1">
      <c r="A45" s="524" t="s">
        <v>167</v>
      </c>
      <c r="B45" s="1098">
        <v>2.0500000000000001E-2</v>
      </c>
    </row>
    <row r="46" spans="1:2" s="523" customFormat="1" ht="18" customHeight="1">
      <c r="A46" s="524" t="s">
        <v>168</v>
      </c>
      <c r="B46" s="1098">
        <v>9.2999999999999992E-3</v>
      </c>
    </row>
    <row r="47" spans="1:2" s="523" customFormat="1" ht="18" customHeight="1">
      <c r="A47" s="524" t="s">
        <v>169</v>
      </c>
      <c r="B47" s="1098">
        <v>0.11020000000000001</v>
      </c>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E31" sqref="E31"/>
    </sheetView>
  </sheetViews>
  <sheetFormatPr baseColWidth="10" defaultColWidth="8.85546875" defaultRowHeight="12.75"/>
  <cols>
    <col min="1" max="1" width="8.85546875" style="88" customWidth="1"/>
    <col min="2" max="6" width="15.7109375" style="88" customWidth="1"/>
    <col min="7" max="16384" width="8.85546875" style="88"/>
  </cols>
  <sheetData>
    <row r="1" spans="1:11" s="130" customFormat="1" ht="45" customHeight="1">
      <c r="A1" s="133" t="s">
        <v>170</v>
      </c>
      <c r="B1" s="133"/>
      <c r="C1" s="133"/>
      <c r="D1" s="133"/>
      <c r="E1" s="133"/>
      <c r="F1" s="133"/>
      <c r="G1" s="133"/>
      <c r="H1" s="132"/>
      <c r="I1" s="132"/>
      <c r="J1" s="132"/>
      <c r="K1" s="132"/>
    </row>
    <row r="2" spans="1:11">
      <c r="B2" s="139"/>
    </row>
    <row r="29" spans="1:6" ht="30" customHeight="1">
      <c r="C29"/>
      <c r="D29"/>
      <c r="E29"/>
      <c r="F29"/>
    </row>
    <row r="30" spans="1:6" ht="18" customHeight="1" thickBot="1">
      <c r="C30"/>
      <c r="D30"/>
      <c r="E30"/>
      <c r="F30"/>
    </row>
    <row r="31" spans="1:6" ht="27.75" customHeight="1" thickBot="1">
      <c r="A31" s="1051" t="s">
        <v>171</v>
      </c>
      <c r="B31" s="1052" t="s">
        <v>172</v>
      </c>
      <c r="C31"/>
      <c r="D31"/>
      <c r="E31"/>
      <c r="F31"/>
    </row>
    <row r="32" spans="1:6" ht="18" customHeight="1">
      <c r="A32" s="549">
        <v>2009</v>
      </c>
      <c r="B32" s="136">
        <v>86679</v>
      </c>
      <c r="C32"/>
      <c r="D32"/>
      <c r="E32"/>
      <c r="F32"/>
    </row>
    <row r="33" spans="1:6" ht="18" customHeight="1">
      <c r="A33" s="550">
        <v>2010</v>
      </c>
      <c r="B33" s="137">
        <v>76275</v>
      </c>
      <c r="C33"/>
      <c r="D33"/>
      <c r="E33"/>
      <c r="F33"/>
    </row>
    <row r="34" spans="1:6" ht="18" customHeight="1">
      <c r="A34" s="550">
        <v>2011</v>
      </c>
      <c r="B34" s="137">
        <v>75838</v>
      </c>
      <c r="C34"/>
      <c r="D34"/>
      <c r="E34"/>
      <c r="F34"/>
    </row>
    <row r="35" spans="1:6" ht="18" customHeight="1">
      <c r="A35" s="550">
        <v>2012</v>
      </c>
      <c r="B35" s="137">
        <v>70229</v>
      </c>
      <c r="C35"/>
      <c r="D35"/>
      <c r="E35"/>
      <c r="F35"/>
    </row>
    <row r="36" spans="1:6" ht="18" customHeight="1">
      <c r="A36" s="550">
        <v>2013</v>
      </c>
      <c r="B36" s="137">
        <v>76655</v>
      </c>
      <c r="C36"/>
      <c r="D36"/>
      <c r="E36"/>
      <c r="F36"/>
    </row>
    <row r="37" spans="1:6" ht="18" customHeight="1">
      <c r="A37" s="550">
        <v>2014</v>
      </c>
      <c r="B37" s="137">
        <v>75449</v>
      </c>
      <c r="C37"/>
      <c r="D37"/>
      <c r="E37"/>
      <c r="F37"/>
    </row>
    <row r="38" spans="1:6" ht="18" customHeight="1">
      <c r="A38" s="550">
        <v>2015</v>
      </c>
      <c r="B38" s="137">
        <v>71759</v>
      </c>
    </row>
    <row r="39" spans="1:6" ht="18" customHeight="1" thickBot="1">
      <c r="A39" s="551">
        <v>2016</v>
      </c>
      <c r="B39" s="138">
        <v>70153</v>
      </c>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E29" sqref="E29"/>
    </sheetView>
  </sheetViews>
  <sheetFormatPr baseColWidth="10" defaultColWidth="11.5703125" defaultRowHeight="15" customHeight="1"/>
  <cols>
    <col min="1" max="1" width="11.5703125" style="84"/>
    <col min="2" max="4" width="15.7109375" style="84" customWidth="1"/>
    <col min="5" max="16384" width="11.5703125" style="84"/>
  </cols>
  <sheetData>
    <row r="1" spans="1:11" s="130" customFormat="1" ht="45" customHeight="1">
      <c r="A1" s="133" t="s">
        <v>173</v>
      </c>
      <c r="B1" s="133"/>
      <c r="C1" s="133"/>
      <c r="D1" s="133"/>
      <c r="E1" s="133"/>
      <c r="F1" s="133"/>
      <c r="G1" s="133"/>
      <c r="H1" s="132"/>
      <c r="I1" s="132"/>
      <c r="J1" s="132"/>
      <c r="K1" s="132"/>
    </row>
    <row r="2" spans="1:11" s="88" customFormat="1" ht="12.75">
      <c r="A2" s="139"/>
    </row>
    <row r="27" spans="1:4" ht="15" customHeight="1" thickBot="1"/>
    <row r="28" spans="1:4" ht="30" customHeight="1" thickBot="1">
      <c r="A28" s="710" t="s">
        <v>171</v>
      </c>
      <c r="B28" s="710" t="s">
        <v>172</v>
      </c>
      <c r="C28"/>
      <c r="D28"/>
    </row>
    <row r="29" spans="1:4" ht="19.899999999999999" customHeight="1">
      <c r="A29" s="1101">
        <v>2009</v>
      </c>
      <c r="B29" s="140">
        <v>14908</v>
      </c>
      <c r="C29"/>
      <c r="D29"/>
    </row>
    <row r="30" spans="1:4" ht="19.899999999999999" customHeight="1">
      <c r="A30" s="327">
        <v>2010</v>
      </c>
      <c r="B30" s="142">
        <v>15668</v>
      </c>
      <c r="C30"/>
      <c r="D30"/>
    </row>
    <row r="31" spans="1:4" ht="19.899999999999999" customHeight="1">
      <c r="A31" s="327">
        <v>2011</v>
      </c>
      <c r="B31" s="142">
        <v>13556</v>
      </c>
      <c r="C31"/>
      <c r="D31"/>
    </row>
    <row r="32" spans="1:4" ht="19.899999999999999" customHeight="1">
      <c r="A32" s="327">
        <v>2012</v>
      </c>
      <c r="B32" s="142">
        <v>14643</v>
      </c>
      <c r="C32"/>
      <c r="D32"/>
    </row>
    <row r="33" spans="1:4" ht="19.899999999999999" customHeight="1">
      <c r="A33" s="327">
        <v>2013</v>
      </c>
      <c r="B33" s="142">
        <v>15229</v>
      </c>
      <c r="C33"/>
      <c r="D33"/>
    </row>
    <row r="34" spans="1:4" ht="19.899999999999999" customHeight="1">
      <c r="A34" s="327">
        <v>2014</v>
      </c>
      <c r="B34" s="142">
        <v>16659</v>
      </c>
      <c r="C34"/>
      <c r="D34"/>
    </row>
    <row r="35" spans="1:4" ht="19.899999999999999" customHeight="1">
      <c r="A35" s="327">
        <v>2015</v>
      </c>
      <c r="B35" s="142">
        <v>16114</v>
      </c>
      <c r="C35"/>
      <c r="D35"/>
    </row>
    <row r="36" spans="1:4" ht="19.899999999999999" customHeight="1" thickBot="1">
      <c r="A36" s="328">
        <v>2016</v>
      </c>
      <c r="B36" s="144">
        <v>15926</v>
      </c>
      <c r="C36"/>
      <c r="D36"/>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E21" sqref="E21"/>
    </sheetView>
  </sheetViews>
  <sheetFormatPr baseColWidth="10" defaultColWidth="11.5703125" defaultRowHeight="12.75"/>
  <cols>
    <col min="1" max="1" width="54.5703125" style="84" customWidth="1"/>
    <col min="2" max="2" width="14.28515625" style="84" customWidth="1"/>
    <col min="3" max="3" width="14.7109375" style="84" customWidth="1"/>
    <col min="4" max="4" width="2.28515625" style="84" customWidth="1"/>
    <col min="5" max="5" width="15.7109375" style="84" customWidth="1"/>
    <col min="6" max="6" width="13.140625" style="84" customWidth="1"/>
    <col min="7" max="7" width="2.28515625" style="84" customWidth="1"/>
    <col min="8" max="8" width="13" style="84" customWidth="1"/>
    <col min="9" max="9" width="13.85546875" style="84" customWidth="1"/>
    <col min="10" max="16384" width="11.5703125" style="84"/>
  </cols>
  <sheetData>
    <row r="1" spans="1:14" s="130" customFormat="1" ht="45" customHeight="1">
      <c r="A1" s="133" t="s">
        <v>679</v>
      </c>
      <c r="B1" s="133"/>
      <c r="C1" s="133"/>
      <c r="D1" s="133"/>
      <c r="E1" s="133"/>
      <c r="F1" s="133"/>
      <c r="G1" s="133"/>
      <c r="H1" s="133"/>
      <c r="I1" s="133"/>
      <c r="J1" s="133"/>
      <c r="K1" s="132"/>
      <c r="L1" s="132"/>
      <c r="M1" s="132"/>
      <c r="N1" s="132"/>
    </row>
    <row r="2" spans="1:14" ht="13.5" thickBot="1"/>
    <row r="3" spans="1:14" s="92" customFormat="1" ht="65.25" customHeight="1" thickBot="1">
      <c r="A3" s="704" t="s">
        <v>174</v>
      </c>
      <c r="B3" s="705" t="s">
        <v>175</v>
      </c>
      <c r="C3" s="706" t="s">
        <v>176</v>
      </c>
      <c r="D3"/>
      <c r="E3" s="705" t="s">
        <v>584</v>
      </c>
      <c r="F3" s="706" t="s">
        <v>178</v>
      </c>
      <c r="G3"/>
      <c r="H3" s="705" t="s">
        <v>177</v>
      </c>
      <c r="I3" s="706" t="s">
        <v>178</v>
      </c>
    </row>
    <row r="4" spans="1:14" ht="19.899999999999999" customHeight="1">
      <c r="A4" s="323" t="s">
        <v>179</v>
      </c>
      <c r="B4" s="319">
        <v>7122</v>
      </c>
      <c r="C4" s="590">
        <v>0.37640000000000001</v>
      </c>
      <c r="D4"/>
      <c r="E4" s="319">
        <v>194</v>
      </c>
      <c r="F4" s="590">
        <v>0.218</v>
      </c>
      <c r="G4"/>
      <c r="H4" s="319">
        <v>7316</v>
      </c>
      <c r="I4" s="590">
        <v>0.36930000000000002</v>
      </c>
    </row>
    <row r="5" spans="1:14" ht="19.899999999999999" customHeight="1">
      <c r="A5" s="324" t="s">
        <v>180</v>
      </c>
      <c r="B5" s="320">
        <v>5062</v>
      </c>
      <c r="C5" s="591">
        <v>0.26750000000000002</v>
      </c>
      <c r="D5"/>
      <c r="E5" s="320">
        <v>184</v>
      </c>
      <c r="F5" s="591">
        <v>0.20669999999999999</v>
      </c>
      <c r="G5"/>
      <c r="H5" s="320">
        <v>5246</v>
      </c>
      <c r="I5" s="591">
        <v>0.26479999999999998</v>
      </c>
    </row>
    <row r="6" spans="1:14" ht="19.899999999999999" customHeight="1">
      <c r="A6" s="324" t="s">
        <v>181</v>
      </c>
      <c r="B6" s="320">
        <v>383</v>
      </c>
      <c r="C6" s="591">
        <v>2.0199999999999999E-2</v>
      </c>
      <c r="D6"/>
      <c r="E6" s="320">
        <v>116</v>
      </c>
      <c r="F6" s="591">
        <v>0.1303</v>
      </c>
      <c r="G6"/>
      <c r="H6" s="320">
        <v>499</v>
      </c>
      <c r="I6" s="591">
        <v>2.52E-2</v>
      </c>
    </row>
    <row r="7" spans="1:14" ht="19.899999999999999" customHeight="1">
      <c r="A7" s="622" t="s">
        <v>585</v>
      </c>
      <c r="B7" s="320">
        <v>292</v>
      </c>
      <c r="C7" s="591">
        <v>1.54E-2</v>
      </c>
      <c r="D7"/>
      <c r="E7" s="320">
        <v>16</v>
      </c>
      <c r="F7" s="591">
        <v>1.7999999999999999E-2</v>
      </c>
      <c r="G7"/>
      <c r="H7" s="320">
        <v>308</v>
      </c>
      <c r="I7" s="591">
        <v>1.55E-2</v>
      </c>
    </row>
    <row r="8" spans="1:14" ht="19.899999999999999" customHeight="1">
      <c r="A8" s="622" t="s">
        <v>586</v>
      </c>
      <c r="B8" s="320">
        <v>1058</v>
      </c>
      <c r="C8" s="591">
        <v>5.5899999999999998E-2</v>
      </c>
      <c r="D8"/>
      <c r="E8" s="320">
        <v>79</v>
      </c>
      <c r="F8" s="591">
        <v>8.8800000000000004E-2</v>
      </c>
      <c r="G8"/>
      <c r="H8" s="320">
        <v>1137</v>
      </c>
      <c r="I8" s="591">
        <v>5.74E-2</v>
      </c>
    </row>
    <row r="9" spans="1:14" ht="19.899999999999999" customHeight="1">
      <c r="A9" s="622" t="s">
        <v>587</v>
      </c>
      <c r="B9" s="320">
        <v>1268</v>
      </c>
      <c r="C9" s="591">
        <v>6.7000000000000004E-2</v>
      </c>
      <c r="D9"/>
      <c r="E9" s="320">
        <v>36</v>
      </c>
      <c r="F9" s="591">
        <v>4.0399999999999998E-2</v>
      </c>
      <c r="G9"/>
      <c r="H9" s="320">
        <v>1304</v>
      </c>
      <c r="I9" s="591">
        <v>6.5799999999999997E-2</v>
      </c>
    </row>
    <row r="10" spans="1:14" ht="19.899999999999999" customHeight="1">
      <c r="A10" s="622" t="s">
        <v>588</v>
      </c>
      <c r="B10" s="320">
        <v>166</v>
      </c>
      <c r="C10" s="591">
        <v>8.8000000000000005E-3</v>
      </c>
      <c r="D10"/>
      <c r="E10" s="320">
        <v>15</v>
      </c>
      <c r="F10" s="591">
        <v>1.6899999999999998E-2</v>
      </c>
      <c r="G10"/>
      <c r="H10" s="320">
        <v>181</v>
      </c>
      <c r="I10" s="591">
        <v>9.1000000000000004E-3</v>
      </c>
    </row>
    <row r="11" spans="1:14" ht="19.899999999999999" customHeight="1">
      <c r="A11" s="622" t="s">
        <v>248</v>
      </c>
      <c r="B11" s="320">
        <v>636</v>
      </c>
      <c r="C11" s="591">
        <v>3.3599999999999998E-2</v>
      </c>
      <c r="D11"/>
      <c r="E11" s="320">
        <v>77</v>
      </c>
      <c r="F11" s="591">
        <v>8.6499999999999994E-2</v>
      </c>
      <c r="G11"/>
      <c r="H11" s="320">
        <v>713</v>
      </c>
      <c r="I11" s="591">
        <v>3.5999999999999997E-2</v>
      </c>
    </row>
    <row r="12" spans="1:14" ht="19.899999999999999" customHeight="1">
      <c r="A12" s="622" t="s">
        <v>589</v>
      </c>
      <c r="B12" s="320">
        <v>338</v>
      </c>
      <c r="C12" s="591">
        <v>1.7899999999999999E-2</v>
      </c>
      <c r="D12"/>
      <c r="E12" s="322" t="s">
        <v>18</v>
      </c>
      <c r="F12" s="591">
        <v>0</v>
      </c>
      <c r="G12"/>
      <c r="H12" s="320">
        <v>338</v>
      </c>
      <c r="I12" s="591">
        <v>1.7100000000000001E-2</v>
      </c>
    </row>
    <row r="13" spans="1:14" ht="19.899999999999999" customHeight="1">
      <c r="A13" s="622" t="s">
        <v>590</v>
      </c>
      <c r="B13" s="320">
        <v>436</v>
      </c>
      <c r="C13" s="591">
        <v>2.3E-2</v>
      </c>
      <c r="D13"/>
      <c r="E13" s="322" t="s">
        <v>18</v>
      </c>
      <c r="F13" s="591">
        <v>0</v>
      </c>
      <c r="G13"/>
      <c r="H13" s="320">
        <v>436</v>
      </c>
      <c r="I13" s="591">
        <v>2.1999999999999999E-2</v>
      </c>
    </row>
    <row r="14" spans="1:14" ht="19.899999999999999" customHeight="1">
      <c r="A14" s="622" t="s">
        <v>591</v>
      </c>
      <c r="B14" s="320">
        <v>221</v>
      </c>
      <c r="C14" s="591">
        <v>1.17E-2</v>
      </c>
      <c r="D14"/>
      <c r="E14" s="322" t="s">
        <v>18</v>
      </c>
      <c r="F14" s="591">
        <v>0</v>
      </c>
      <c r="G14"/>
      <c r="H14" s="320">
        <v>221</v>
      </c>
      <c r="I14" s="591">
        <v>1.12E-2</v>
      </c>
    </row>
    <row r="15" spans="1:14" ht="19.899999999999999" customHeight="1" thickBot="1">
      <c r="A15" s="325" t="s">
        <v>97</v>
      </c>
      <c r="B15" s="321">
        <v>1940</v>
      </c>
      <c r="C15" s="592">
        <v>0.10249999999999999</v>
      </c>
      <c r="D15"/>
      <c r="E15" s="321">
        <v>173</v>
      </c>
      <c r="F15" s="592">
        <v>0.19439999999999999</v>
      </c>
      <c r="G15"/>
      <c r="H15" s="321">
        <v>2113</v>
      </c>
      <c r="I15" s="592">
        <v>0.1067</v>
      </c>
    </row>
    <row r="16" spans="1:14" ht="19.899999999999999" customHeight="1" thickBot="1">
      <c r="A16" s="707" t="s">
        <v>182</v>
      </c>
      <c r="B16" s="708">
        <v>18922</v>
      </c>
      <c r="C16" s="709">
        <v>1</v>
      </c>
      <c r="D16"/>
      <c r="E16" s="708">
        <v>890</v>
      </c>
      <c r="F16" s="709">
        <v>1</v>
      </c>
      <c r="G16"/>
      <c r="H16" s="708">
        <v>19812</v>
      </c>
      <c r="I16" s="709">
        <v>1</v>
      </c>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L10" sqref="L10"/>
    </sheetView>
  </sheetViews>
  <sheetFormatPr baseColWidth="10" defaultColWidth="11.5703125" defaultRowHeight="12.75"/>
  <cols>
    <col min="1" max="1" width="12.7109375" style="147" customWidth="1"/>
    <col min="2" max="4" width="15.7109375" style="84" customWidth="1"/>
    <col min="5" max="16384" width="11.5703125" style="84"/>
  </cols>
  <sheetData>
    <row r="1" spans="1:10" s="130" customFormat="1" ht="45" customHeight="1">
      <c r="A1" s="133" t="s">
        <v>183</v>
      </c>
      <c r="B1" s="133"/>
      <c r="C1" s="133"/>
      <c r="D1" s="133"/>
      <c r="E1" s="133"/>
      <c r="F1" s="133"/>
      <c r="G1" s="132"/>
      <c r="H1" s="132"/>
      <c r="I1" s="132"/>
      <c r="J1" s="132"/>
    </row>
    <row r="2" spans="1:10" s="88" customFormat="1">
      <c r="A2" s="139"/>
    </row>
    <row r="3" spans="1:10">
      <c r="A3" s="84"/>
    </row>
    <row r="29" spans="1:4" ht="13.5" thickBot="1"/>
    <row r="30" spans="1:4" s="88" customFormat="1" ht="34.9" customHeight="1" thickBot="1">
      <c r="A30" s="710" t="s">
        <v>171</v>
      </c>
      <c r="B30" s="710" t="s">
        <v>184</v>
      </c>
      <c r="C30"/>
      <c r="D30"/>
    </row>
    <row r="31" spans="1:4" ht="18" customHeight="1">
      <c r="A31" s="326">
        <v>2009</v>
      </c>
      <c r="B31" s="360">
        <v>211853</v>
      </c>
      <c r="C31"/>
      <c r="D31"/>
    </row>
    <row r="32" spans="1:4" ht="18" customHeight="1">
      <c r="A32" s="327">
        <v>2010</v>
      </c>
      <c r="B32" s="361">
        <v>207792</v>
      </c>
      <c r="C32"/>
      <c r="D32"/>
    </row>
    <row r="33" spans="1:4" ht="18" customHeight="1">
      <c r="A33" s="327">
        <v>2011</v>
      </c>
      <c r="B33" s="361">
        <v>196404</v>
      </c>
      <c r="C33"/>
      <c r="D33"/>
    </row>
    <row r="34" spans="1:4" ht="18" customHeight="1">
      <c r="A34" s="327">
        <v>2012</v>
      </c>
      <c r="B34" s="361">
        <v>219248</v>
      </c>
      <c r="C34"/>
      <c r="D34"/>
    </row>
    <row r="35" spans="1:4" ht="18" customHeight="1">
      <c r="A35" s="327">
        <v>2013</v>
      </c>
      <c r="B35" s="361">
        <v>236699</v>
      </c>
      <c r="C35"/>
      <c r="D35"/>
    </row>
    <row r="36" spans="1:4" ht="18" customHeight="1">
      <c r="A36" s="327">
        <v>2014</v>
      </c>
      <c r="B36" s="361">
        <v>211105</v>
      </c>
      <c r="C36"/>
      <c r="D36"/>
    </row>
    <row r="37" spans="1:4" ht="18" customHeight="1">
      <c r="A37" s="327">
        <v>2015</v>
      </c>
      <c r="B37" s="361">
        <v>186996</v>
      </c>
      <c r="C37"/>
      <c r="D37"/>
    </row>
    <row r="38" spans="1:4" ht="18" customHeight="1" thickBot="1">
      <c r="A38" s="328">
        <v>2016</v>
      </c>
      <c r="B38" s="362">
        <v>154893</v>
      </c>
      <c r="C38"/>
      <c r="D38"/>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K8" sqref="K8"/>
    </sheetView>
  </sheetViews>
  <sheetFormatPr baseColWidth="10" defaultColWidth="11.5703125" defaultRowHeight="12.75"/>
  <cols>
    <col min="1" max="5" width="12.7109375" style="84" customWidth="1"/>
    <col min="6" max="16384" width="11.5703125" style="84"/>
  </cols>
  <sheetData>
    <row r="1" spans="1:9" s="130" customFormat="1" ht="45" customHeight="1">
      <c r="A1" s="133" t="s">
        <v>185</v>
      </c>
      <c r="B1" s="133"/>
      <c r="C1" s="133"/>
      <c r="D1" s="133"/>
      <c r="E1" s="133"/>
      <c r="F1" s="132"/>
      <c r="G1" s="132"/>
      <c r="H1" s="132"/>
      <c r="I1" s="132"/>
    </row>
    <row r="29" spans="1:5" ht="13.5" thickBot="1"/>
    <row r="30" spans="1:5" s="88" customFormat="1" ht="41.25" customHeight="1" thickBot="1">
      <c r="A30" s="710" t="s">
        <v>171</v>
      </c>
      <c r="B30" s="710" t="s">
        <v>186</v>
      </c>
      <c r="C30"/>
      <c r="D30"/>
      <c r="E30"/>
    </row>
    <row r="31" spans="1:5" ht="18" customHeight="1">
      <c r="A31" s="327">
        <v>2009</v>
      </c>
      <c r="B31" s="142">
        <v>835</v>
      </c>
      <c r="C31"/>
      <c r="D31"/>
      <c r="E31"/>
    </row>
    <row r="32" spans="1:5" ht="18" customHeight="1">
      <c r="A32" s="327">
        <v>2010</v>
      </c>
      <c r="B32" s="142">
        <v>831</v>
      </c>
      <c r="C32"/>
      <c r="D32"/>
      <c r="E32"/>
    </row>
    <row r="33" spans="1:5" ht="18" customHeight="1">
      <c r="A33" s="327">
        <v>2011</v>
      </c>
      <c r="B33" s="142">
        <v>790</v>
      </c>
      <c r="C33"/>
      <c r="D33"/>
      <c r="E33"/>
    </row>
    <row r="34" spans="1:5" ht="18" customHeight="1">
      <c r="A34" s="327">
        <v>2012</v>
      </c>
      <c r="B34" s="142">
        <v>874</v>
      </c>
      <c r="C34"/>
      <c r="D34"/>
      <c r="E34"/>
    </row>
    <row r="35" spans="1:5" ht="18" customHeight="1">
      <c r="A35" s="327">
        <v>2013</v>
      </c>
      <c r="B35" s="142">
        <v>936</v>
      </c>
      <c r="C35"/>
      <c r="D35"/>
      <c r="E35"/>
    </row>
    <row r="36" spans="1:5" ht="18" customHeight="1">
      <c r="A36" s="327">
        <v>2014</v>
      </c>
      <c r="B36" s="142">
        <v>845</v>
      </c>
      <c r="C36"/>
      <c r="D36"/>
      <c r="E36"/>
    </row>
    <row r="37" spans="1:5" ht="18" customHeight="1">
      <c r="A37" s="327">
        <v>2015</v>
      </c>
      <c r="B37" s="142">
        <v>729</v>
      </c>
      <c r="C37"/>
      <c r="D37"/>
      <c r="E37"/>
    </row>
    <row r="38" spans="1:5" ht="18" customHeight="1" thickBot="1">
      <c r="A38" s="1102">
        <v>2016</v>
      </c>
      <c r="B38" s="149">
        <v>728</v>
      </c>
      <c r="C38"/>
      <c r="D38"/>
      <c r="E38"/>
    </row>
    <row r="39" spans="1:5" ht="18" customHeight="1">
      <c r="A39"/>
      <c r="B39"/>
      <c r="C39"/>
      <c r="D39"/>
      <c r="E39"/>
    </row>
    <row r="41" spans="1:5" ht="15">
      <c r="A41" s="1068"/>
      <c r="B41" s="1068"/>
      <c r="C41" s="1068"/>
      <c r="D41" s="1068"/>
      <c r="E41" s="1068"/>
    </row>
  </sheetData>
  <mergeCells count="1">
    <mergeCell ref="A41:E41"/>
  </mergeCells>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A2" sqref="A2"/>
    </sheetView>
  </sheetViews>
  <sheetFormatPr baseColWidth="10" defaultColWidth="11.5703125" defaultRowHeight="12.75"/>
  <cols>
    <col min="1" max="1" width="44.7109375" style="84" customWidth="1"/>
    <col min="2" max="2" width="12.7109375" style="84" customWidth="1"/>
    <col min="3" max="3" width="14.28515625" style="84" customWidth="1"/>
    <col min="4" max="4" width="12.28515625" style="84" customWidth="1"/>
    <col min="5" max="5" width="12.140625" style="84" customWidth="1"/>
    <col min="6" max="16384" width="11.5703125" style="84"/>
  </cols>
  <sheetData>
    <row r="1" spans="1:11" s="130" customFormat="1" ht="45" customHeight="1">
      <c r="A1" s="133" t="s">
        <v>689</v>
      </c>
      <c r="B1" s="133"/>
      <c r="C1" s="133"/>
      <c r="D1" s="133"/>
      <c r="E1" s="133"/>
      <c r="F1" s="133"/>
      <c r="G1" s="133"/>
      <c r="H1" s="132"/>
      <c r="I1" s="132"/>
      <c r="J1" s="132"/>
      <c r="K1" s="132"/>
    </row>
    <row r="3" spans="1:11" ht="13.5" thickBot="1"/>
    <row r="4" spans="1:11" ht="34.9" customHeight="1" thickBot="1">
      <c r="A4" s="710" t="s">
        <v>187</v>
      </c>
      <c r="B4" s="710" t="s">
        <v>188</v>
      </c>
      <c r="C4" s="710" t="s">
        <v>189</v>
      </c>
      <c r="D4" s="710" t="s">
        <v>190</v>
      </c>
      <c r="E4" s="710" t="s">
        <v>191</v>
      </c>
    </row>
    <row r="5" spans="1:11" ht="18" customHeight="1">
      <c r="A5" s="635" t="s">
        <v>592</v>
      </c>
      <c r="B5" s="140">
        <v>15875</v>
      </c>
      <c r="C5" s="150">
        <v>65</v>
      </c>
      <c r="D5" s="141">
        <v>74.42</v>
      </c>
      <c r="E5" s="141">
        <v>25.58</v>
      </c>
    </row>
    <row r="6" spans="1:11" ht="18" customHeight="1">
      <c r="A6" s="622" t="s">
        <v>180</v>
      </c>
      <c r="B6" s="142">
        <v>12854</v>
      </c>
      <c r="C6" s="151">
        <v>52</v>
      </c>
      <c r="D6" s="141">
        <v>78.400000000000006</v>
      </c>
      <c r="E6" s="143">
        <v>21.6</v>
      </c>
    </row>
    <row r="7" spans="1:11" ht="18" customHeight="1">
      <c r="A7" s="622" t="s">
        <v>593</v>
      </c>
      <c r="B7" s="142">
        <v>1669</v>
      </c>
      <c r="C7" s="151">
        <v>7</v>
      </c>
      <c r="D7" s="143">
        <v>100</v>
      </c>
      <c r="E7" s="143">
        <v>0</v>
      </c>
    </row>
    <row r="8" spans="1:11" ht="18" customHeight="1">
      <c r="A8" s="622" t="s">
        <v>553</v>
      </c>
      <c r="B8" s="142">
        <v>1659</v>
      </c>
      <c r="C8" s="151">
        <v>23</v>
      </c>
      <c r="D8" s="143">
        <v>75.73</v>
      </c>
      <c r="E8" s="143">
        <v>24.27</v>
      </c>
    </row>
    <row r="9" spans="1:11" ht="18" customHeight="1">
      <c r="A9" s="622" t="s">
        <v>597</v>
      </c>
      <c r="B9" s="142">
        <v>1271</v>
      </c>
      <c r="C9" s="151">
        <v>7</v>
      </c>
      <c r="D9" s="143">
        <v>100</v>
      </c>
      <c r="E9" s="143">
        <v>0</v>
      </c>
    </row>
    <row r="10" spans="1:11" ht="18" customHeight="1">
      <c r="A10" s="622" t="s">
        <v>594</v>
      </c>
      <c r="B10" s="142">
        <v>433</v>
      </c>
      <c r="C10" s="151">
        <v>39</v>
      </c>
      <c r="D10" s="143">
        <v>79.209999999999994</v>
      </c>
      <c r="E10" s="143">
        <v>20.79</v>
      </c>
    </row>
    <row r="11" spans="1:11" ht="18" customHeight="1">
      <c r="A11" s="622" t="s">
        <v>598</v>
      </c>
      <c r="B11" s="142">
        <v>1867</v>
      </c>
      <c r="C11" s="151">
        <v>8</v>
      </c>
      <c r="D11" s="143">
        <v>100</v>
      </c>
      <c r="E11" s="143">
        <v>0</v>
      </c>
    </row>
    <row r="12" spans="1:11" ht="18" customHeight="1">
      <c r="A12" s="622" t="s">
        <v>599</v>
      </c>
      <c r="B12" s="142">
        <v>1610</v>
      </c>
      <c r="C12" s="151">
        <v>7</v>
      </c>
      <c r="D12" s="143">
        <v>100</v>
      </c>
      <c r="E12" s="143">
        <v>0</v>
      </c>
    </row>
    <row r="13" spans="1:11" ht="18" customHeight="1">
      <c r="A13" s="622" t="s">
        <v>604</v>
      </c>
      <c r="B13" s="142">
        <v>7697</v>
      </c>
      <c r="C13" s="151">
        <v>118</v>
      </c>
      <c r="D13" s="143">
        <v>84.21</v>
      </c>
      <c r="E13" s="143">
        <v>15.79</v>
      </c>
    </row>
    <row r="14" spans="1:11" ht="18" customHeight="1">
      <c r="A14" s="622" t="s">
        <v>595</v>
      </c>
      <c r="B14" s="142">
        <v>6751</v>
      </c>
      <c r="C14" s="151">
        <v>31</v>
      </c>
      <c r="D14" s="143">
        <v>87.79</v>
      </c>
      <c r="E14" s="143">
        <v>12.21</v>
      </c>
    </row>
    <row r="15" spans="1:11" ht="18" customHeight="1">
      <c r="A15" s="622" t="s">
        <v>596</v>
      </c>
      <c r="B15" s="142">
        <v>439</v>
      </c>
      <c r="C15" s="151">
        <v>17</v>
      </c>
      <c r="D15" s="143">
        <v>100</v>
      </c>
      <c r="E15" s="143">
        <v>0</v>
      </c>
    </row>
    <row r="16" spans="1:11" ht="18" customHeight="1">
      <c r="A16" s="622" t="s">
        <v>600</v>
      </c>
      <c r="B16" s="142">
        <v>1128</v>
      </c>
      <c r="C16" s="151">
        <v>5</v>
      </c>
      <c r="D16" s="143">
        <v>100</v>
      </c>
      <c r="E16" s="143">
        <v>0</v>
      </c>
    </row>
    <row r="17" spans="1:9" ht="18" customHeight="1" thickBot="1">
      <c r="A17" s="643" t="s">
        <v>97</v>
      </c>
      <c r="B17" s="152">
        <v>982</v>
      </c>
      <c r="C17" s="153">
        <v>4</v>
      </c>
      <c r="D17" s="145">
        <v>100</v>
      </c>
      <c r="E17" s="145">
        <v>0</v>
      </c>
    </row>
    <row r="18" spans="1:9" ht="18" customHeight="1" thickBot="1">
      <c r="A18" s="707" t="s">
        <v>182</v>
      </c>
      <c r="B18" s="711">
        <v>54161</v>
      </c>
      <c r="C18" s="154"/>
      <c r="D18" s="155"/>
      <c r="E18" s="155"/>
    </row>
    <row r="19" spans="1:9">
      <c r="A19" s="187"/>
    </row>
    <row r="20" spans="1:9" ht="18.75" customHeight="1">
      <c r="A20" s="712" t="s">
        <v>601</v>
      </c>
      <c r="B20" s="713"/>
      <c r="C20" s="713"/>
      <c r="D20" s="713"/>
      <c r="E20" s="713"/>
      <c r="F20" s="187"/>
      <c r="G20" s="187"/>
      <c r="H20" s="187"/>
      <c r="I20" s="187"/>
    </row>
    <row r="21" spans="1:9" ht="18.75" customHeight="1">
      <c r="A21" s="712" t="s">
        <v>602</v>
      </c>
      <c r="B21" s="713"/>
      <c r="C21" s="713"/>
      <c r="D21" s="713"/>
      <c r="E21" s="713"/>
      <c r="F21" s="187"/>
      <c r="G21" s="187"/>
      <c r="H21" s="187"/>
      <c r="I21" s="187"/>
    </row>
    <row r="22" spans="1:9" ht="18.75" customHeight="1">
      <c r="A22" s="714" t="s">
        <v>603</v>
      </c>
      <c r="B22" s="187"/>
      <c r="C22" s="187"/>
      <c r="D22" s="187"/>
      <c r="E22" s="187"/>
      <c r="F22" s="187"/>
      <c r="G22" s="187"/>
      <c r="H22" s="187"/>
      <c r="I22" s="187"/>
    </row>
    <row r="23" spans="1:9">
      <c r="A23" s="715"/>
      <c r="B23" s="187"/>
      <c r="C23" s="187"/>
      <c r="D23" s="187"/>
      <c r="E23" s="187"/>
      <c r="F23" s="187"/>
      <c r="G23" s="187"/>
      <c r="H23" s="187"/>
      <c r="I23" s="187"/>
    </row>
    <row r="24" spans="1:9">
      <c r="A24" s="187"/>
      <c r="B24" s="187"/>
      <c r="C24" s="187"/>
      <c r="D24" s="187"/>
      <c r="E24" s="187"/>
      <c r="F24" s="187"/>
      <c r="G24" s="187"/>
      <c r="H24" s="187"/>
      <c r="I24" s="187"/>
    </row>
    <row r="25" spans="1:9">
      <c r="A25" s="187"/>
      <c r="B25" s="187"/>
      <c r="C25" s="187"/>
      <c r="D25" s="187"/>
      <c r="E25" s="187"/>
      <c r="F25" s="187"/>
      <c r="G25" s="187"/>
      <c r="H25" s="187"/>
      <c r="I25" s="187"/>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M9" sqref="M9"/>
    </sheetView>
  </sheetViews>
  <sheetFormatPr baseColWidth="10" defaultColWidth="11.5703125" defaultRowHeight="12.75"/>
  <cols>
    <col min="1" max="1" width="14.140625" style="84" customWidth="1"/>
    <col min="2" max="16384" width="11.5703125" style="84"/>
  </cols>
  <sheetData>
    <row r="1" spans="1:10" s="130" customFormat="1" ht="45" customHeight="1">
      <c r="A1" s="133" t="s">
        <v>192</v>
      </c>
      <c r="B1" s="133"/>
      <c r="C1" s="133"/>
      <c r="D1" s="133"/>
      <c r="E1" s="133"/>
      <c r="F1" s="133"/>
      <c r="G1" s="133"/>
      <c r="H1" s="132"/>
      <c r="I1" s="132"/>
      <c r="J1" s="132"/>
    </row>
    <row r="2" spans="1:10">
      <c r="A2" s="139"/>
    </row>
    <row r="4" spans="1:10" ht="19.149999999999999" customHeight="1"/>
    <row r="32" spans="1:3" ht="38.25">
      <c r="A32" s="1105" t="s">
        <v>193</v>
      </c>
      <c r="B32" s="1105" t="s">
        <v>194</v>
      </c>
      <c r="C32" s="1105" t="s">
        <v>195</v>
      </c>
    </row>
    <row r="33" spans="1:3" ht="18" customHeight="1">
      <c r="A33" s="1103" t="s">
        <v>196</v>
      </c>
      <c r="B33" s="1104">
        <v>16006</v>
      </c>
      <c r="C33" s="1106">
        <v>12595</v>
      </c>
    </row>
    <row r="34" spans="1:3" ht="18" customHeight="1">
      <c r="A34" s="1103" t="s">
        <v>197</v>
      </c>
      <c r="B34" s="1104">
        <v>15942</v>
      </c>
      <c r="C34" s="1107">
        <v>11776</v>
      </c>
    </row>
    <row r="35" spans="1:3" ht="18" customHeight="1">
      <c r="A35" s="1103" t="s">
        <v>198</v>
      </c>
      <c r="B35" s="1104">
        <v>14481</v>
      </c>
      <c r="C35" s="1107">
        <v>10624</v>
      </c>
    </row>
    <row r="36" spans="1:3" ht="18" customHeight="1">
      <c r="A36" s="1103" t="s">
        <v>199</v>
      </c>
      <c r="B36" s="1104">
        <v>21244</v>
      </c>
      <c r="C36" s="1107">
        <v>20668</v>
      </c>
    </row>
    <row r="37" spans="1:3" ht="18" customHeight="1">
      <c r="A37" s="1103" t="s">
        <v>200</v>
      </c>
      <c r="B37" s="1104">
        <v>19649</v>
      </c>
      <c r="C37" s="1107">
        <v>20463</v>
      </c>
    </row>
    <row r="38" spans="1:3" ht="18" customHeight="1">
      <c r="A38" s="1103" t="s">
        <v>201</v>
      </c>
      <c r="B38" s="1104">
        <v>20067</v>
      </c>
      <c r="C38" s="1107">
        <v>18023</v>
      </c>
    </row>
    <row r="39" spans="1:3" ht="18" customHeight="1">
      <c r="A39" s="1103" t="s">
        <v>202</v>
      </c>
      <c r="B39" s="1104">
        <v>10841</v>
      </c>
      <c r="C39" s="1107">
        <v>10706</v>
      </c>
    </row>
    <row r="40" spans="1:3" ht="18" customHeight="1">
      <c r="A40" s="1103" t="s">
        <v>203</v>
      </c>
      <c r="B40" s="1104">
        <v>12345</v>
      </c>
      <c r="C40" s="1107">
        <v>9111</v>
      </c>
    </row>
    <row r="41" spans="1:3" ht="18" customHeight="1">
      <c r="A41" s="1103" t="s">
        <v>204</v>
      </c>
      <c r="B41" s="1104">
        <v>12421</v>
      </c>
      <c r="C41" s="1107">
        <v>8538</v>
      </c>
    </row>
    <row r="42" spans="1:3" ht="18" customHeight="1">
      <c r="A42" s="1103" t="s">
        <v>205</v>
      </c>
      <c r="B42" s="1104">
        <v>14548</v>
      </c>
      <c r="C42" s="1108">
        <v>10222</v>
      </c>
    </row>
    <row r="43" spans="1:3" ht="18" customHeight="1">
      <c r="A43" s="1103" t="s">
        <v>206</v>
      </c>
      <c r="B43" s="1104">
        <v>11490</v>
      </c>
      <c r="C43" s="1107">
        <v>11553</v>
      </c>
    </row>
    <row r="44" spans="1:3" ht="18" customHeight="1">
      <c r="A44" s="1103" t="s">
        <v>207</v>
      </c>
      <c r="B44" s="1104">
        <v>11070</v>
      </c>
      <c r="C44" s="1107">
        <v>10614</v>
      </c>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J34" sqref="J34"/>
    </sheetView>
  </sheetViews>
  <sheetFormatPr baseColWidth="10" defaultColWidth="11.5703125" defaultRowHeight="12.75"/>
  <cols>
    <col min="1" max="16384" width="11.5703125" style="84"/>
  </cols>
  <sheetData>
    <row r="1" spans="1:10" s="130" customFormat="1" ht="45" customHeight="1">
      <c r="A1" s="133" t="s">
        <v>208</v>
      </c>
      <c r="B1" s="133"/>
      <c r="C1" s="133"/>
      <c r="D1" s="133"/>
      <c r="E1" s="133"/>
      <c r="F1" s="133"/>
      <c r="G1" s="133"/>
      <c r="H1" s="132"/>
      <c r="I1" s="132"/>
      <c r="J1" s="132"/>
    </row>
    <row r="3" spans="1:10">
      <c r="A3" s="139"/>
    </row>
    <row r="30" spans="1:2" ht="25.5">
      <c r="A30" s="1105" t="s">
        <v>171</v>
      </c>
      <c r="B30" s="1105" t="s">
        <v>209</v>
      </c>
    </row>
    <row r="31" spans="1:2" ht="18" customHeight="1">
      <c r="A31" s="1109">
        <v>2009</v>
      </c>
      <c r="B31" s="1110">
        <v>6737</v>
      </c>
    </row>
    <row r="32" spans="1:2" ht="18" customHeight="1">
      <c r="A32" s="1109">
        <v>2010</v>
      </c>
      <c r="B32" s="1110">
        <v>6545</v>
      </c>
    </row>
    <row r="33" spans="1:2" ht="18" customHeight="1">
      <c r="A33" s="1109">
        <v>2011</v>
      </c>
      <c r="B33" s="1110">
        <v>9210</v>
      </c>
    </row>
    <row r="34" spans="1:2" ht="18" customHeight="1">
      <c r="A34" s="1109">
        <v>2012</v>
      </c>
      <c r="B34" s="1110">
        <v>10572</v>
      </c>
    </row>
    <row r="35" spans="1:2" ht="18" customHeight="1">
      <c r="A35" s="1109">
        <v>2013</v>
      </c>
      <c r="B35" s="1110">
        <v>13995</v>
      </c>
    </row>
    <row r="36" spans="1:2" ht="18" customHeight="1">
      <c r="A36" s="1109">
        <v>2014</v>
      </c>
      <c r="B36" s="1110">
        <v>13941</v>
      </c>
    </row>
    <row r="37" spans="1:2" ht="18" customHeight="1">
      <c r="A37" s="1109">
        <v>2015</v>
      </c>
      <c r="B37" s="1110">
        <v>15192</v>
      </c>
    </row>
    <row r="38" spans="1:2" ht="18" customHeight="1">
      <c r="A38" s="1109">
        <v>2016</v>
      </c>
      <c r="B38" s="1110">
        <v>15653</v>
      </c>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3" sqref="A3:C3"/>
    </sheetView>
  </sheetViews>
  <sheetFormatPr baseColWidth="10" defaultColWidth="11.5703125" defaultRowHeight="15"/>
  <cols>
    <col min="1" max="1" width="72.5703125" style="17" customWidth="1"/>
    <col min="2" max="3" width="10.7109375" style="17" customWidth="1"/>
    <col min="4" max="16384" width="11.5703125" style="17"/>
  </cols>
  <sheetData>
    <row r="1" spans="1:6" ht="45" customHeight="1">
      <c r="A1" s="23" t="s">
        <v>44</v>
      </c>
      <c r="B1" s="23"/>
      <c r="C1" s="23"/>
      <c r="D1" s="16"/>
      <c r="E1" s="16"/>
      <c r="F1" s="16"/>
    </row>
    <row r="3" spans="1:6" ht="56.25">
      <c r="A3" s="653" t="s">
        <v>45</v>
      </c>
      <c r="B3" s="654" t="s">
        <v>46</v>
      </c>
      <c r="C3" s="654" t="s">
        <v>47</v>
      </c>
    </row>
    <row r="4" spans="1:6">
      <c r="A4" s="18" t="s">
        <v>48</v>
      </c>
      <c r="B4" s="19" t="s">
        <v>1</v>
      </c>
      <c r="C4" s="20" t="s">
        <v>2</v>
      </c>
    </row>
    <row r="5" spans="1:6">
      <c r="A5" s="18" t="s">
        <v>49</v>
      </c>
      <c r="B5" s="19" t="s">
        <v>2</v>
      </c>
      <c r="C5" s="20" t="s">
        <v>2</v>
      </c>
    </row>
    <row r="6" spans="1:6">
      <c r="A6" s="18" t="s">
        <v>50</v>
      </c>
      <c r="B6" s="19" t="s">
        <v>2</v>
      </c>
      <c r="C6" s="20" t="s">
        <v>2</v>
      </c>
    </row>
    <row r="7" spans="1:6" ht="15.75">
      <c r="A7" s="18" t="s">
        <v>51</v>
      </c>
      <c r="B7" s="19" t="s">
        <v>2</v>
      </c>
      <c r="C7" s="21"/>
    </row>
    <row r="8" spans="1:6">
      <c r="A8" s="18" t="s">
        <v>52</v>
      </c>
      <c r="B8" s="19" t="s">
        <v>2</v>
      </c>
      <c r="C8" s="20" t="s">
        <v>2</v>
      </c>
    </row>
    <row r="9" spans="1:6" ht="15.75">
      <c r="A9" s="18" t="s">
        <v>490</v>
      </c>
      <c r="B9" s="19" t="s">
        <v>2</v>
      </c>
      <c r="C9" s="21"/>
    </row>
    <row r="10" spans="1:6" ht="15.75">
      <c r="A10" s="18" t="s">
        <v>491</v>
      </c>
      <c r="B10" s="19" t="s">
        <v>2</v>
      </c>
      <c r="C10" s="21"/>
    </row>
    <row r="11" spans="1:6" ht="15.75">
      <c r="A11" s="18" t="s">
        <v>492</v>
      </c>
      <c r="B11" s="19" t="s">
        <v>2</v>
      </c>
      <c r="C11" s="21"/>
    </row>
    <row r="12" spans="1:6" ht="15.75">
      <c r="A12" s="18" t="s">
        <v>493</v>
      </c>
      <c r="B12" s="19" t="s">
        <v>2</v>
      </c>
      <c r="C12" s="21"/>
    </row>
    <row r="13" spans="1:6" ht="15.75">
      <c r="A13" s="18" t="s">
        <v>494</v>
      </c>
      <c r="B13" s="19" t="s">
        <v>3</v>
      </c>
      <c r="C13" s="21"/>
    </row>
    <row r="14" spans="1:6" ht="15.75">
      <c r="A14" s="18" t="s">
        <v>495</v>
      </c>
      <c r="B14" s="19" t="s">
        <v>3</v>
      </c>
      <c r="C14" s="21"/>
    </row>
    <row r="15" spans="1:6" ht="15.75">
      <c r="A15" s="18" t="s">
        <v>496</v>
      </c>
      <c r="B15" s="19" t="s">
        <v>3</v>
      </c>
      <c r="C15" s="21"/>
    </row>
    <row r="16" spans="1:6" ht="15.75">
      <c r="A16" s="18" t="s">
        <v>497</v>
      </c>
      <c r="B16" s="19" t="s">
        <v>3</v>
      </c>
      <c r="C16" s="21"/>
    </row>
    <row r="17" spans="1:3" ht="15.75">
      <c r="A17" s="18" t="s">
        <v>498</v>
      </c>
      <c r="B17" s="19" t="s">
        <v>3</v>
      </c>
      <c r="C17" s="21"/>
    </row>
    <row r="18" spans="1:3" ht="15.75">
      <c r="A18" s="18" t="s">
        <v>499</v>
      </c>
      <c r="B18" s="19" t="s">
        <v>3</v>
      </c>
      <c r="C18" s="21"/>
    </row>
    <row r="19" spans="1:3" ht="15.75">
      <c r="A19" s="18" t="s">
        <v>500</v>
      </c>
      <c r="B19" s="19" t="s">
        <v>2</v>
      </c>
      <c r="C19" s="21"/>
    </row>
    <row r="20" spans="1:3" ht="15.75">
      <c r="A20" s="18" t="s">
        <v>501</v>
      </c>
      <c r="B20" s="19" t="s">
        <v>3</v>
      </c>
      <c r="C20" s="21"/>
    </row>
    <row r="21" spans="1:3" ht="15.75">
      <c r="A21" s="18" t="s">
        <v>502</v>
      </c>
      <c r="B21" s="19" t="s">
        <v>2</v>
      </c>
      <c r="C21" s="21"/>
    </row>
    <row r="22" spans="1:3" ht="15.75">
      <c r="A22" s="18" t="s">
        <v>503</v>
      </c>
      <c r="B22" s="19" t="s">
        <v>2</v>
      </c>
      <c r="C22" s="21"/>
    </row>
    <row r="23" spans="1:3" ht="15.75">
      <c r="A23" s="18" t="s">
        <v>504</v>
      </c>
      <c r="B23" s="19" t="s">
        <v>2</v>
      </c>
      <c r="C23" s="21"/>
    </row>
    <row r="24" spans="1:3" ht="15.75">
      <c r="A24" s="18" t="s">
        <v>505</v>
      </c>
      <c r="B24" s="19" t="s">
        <v>2</v>
      </c>
      <c r="C24" s="21"/>
    </row>
    <row r="25" spans="1:3">
      <c r="A25" s="18" t="s">
        <v>506</v>
      </c>
      <c r="B25" s="19" t="s">
        <v>2</v>
      </c>
      <c r="C25" s="20" t="s">
        <v>2</v>
      </c>
    </row>
    <row r="26" spans="1:3">
      <c r="A26" s="18" t="s">
        <v>507</v>
      </c>
      <c r="B26" s="19" t="s">
        <v>2</v>
      </c>
      <c r="C26" s="20" t="s">
        <v>2</v>
      </c>
    </row>
    <row r="27" spans="1:3">
      <c r="A27" s="18" t="s">
        <v>508</v>
      </c>
      <c r="B27" s="19" t="s">
        <v>2</v>
      </c>
      <c r="C27" s="20" t="s">
        <v>2</v>
      </c>
    </row>
    <row r="29" spans="1:3" s="22" customFormat="1" ht="48" customHeight="1">
      <c r="A29" s="1055" t="s">
        <v>509</v>
      </c>
      <c r="B29" s="1055"/>
      <c r="C29" s="1055"/>
    </row>
    <row r="30" spans="1:3" s="22" customFormat="1" ht="19.149999999999999" customHeight="1">
      <c r="A30" s="434" t="s">
        <v>510</v>
      </c>
      <c r="B30" s="435"/>
      <c r="C30" s="435"/>
    </row>
  </sheetData>
  <mergeCells count="1">
    <mergeCell ref="A29:C29"/>
  </mergeCells>
  <printOptions horizontalCentered="1" verticalCentered="1"/>
  <pageMargins left="0" right="0" top="0" bottom="0.59055118110236227" header="0" footer="0.19685039370078741"/>
  <pageSetup paperSize="9" scale="93" orientation="portrait" r:id="rId1"/>
  <headerFooter alignWithMargins="0">
    <oddFooter>&amp;L&amp;"Calibri,Negrita"&amp;8&amp;F&amp;A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F37" sqref="F37"/>
    </sheetView>
  </sheetViews>
  <sheetFormatPr baseColWidth="10" defaultColWidth="11.5703125" defaultRowHeight="12.75"/>
  <cols>
    <col min="1" max="16384" width="11.5703125" style="84"/>
  </cols>
  <sheetData>
    <row r="1" spans="1:10" s="130" customFormat="1" ht="45" customHeight="1">
      <c r="A1" s="133" t="s">
        <v>656</v>
      </c>
      <c r="B1" s="133"/>
      <c r="C1" s="133"/>
      <c r="D1" s="133"/>
      <c r="E1" s="133"/>
      <c r="F1" s="133"/>
      <c r="G1" s="133"/>
      <c r="H1" s="132"/>
      <c r="I1" s="132"/>
      <c r="J1" s="132"/>
    </row>
    <row r="31" spans="1:2" ht="18" customHeight="1">
      <c r="A31" s="1111" t="s">
        <v>171</v>
      </c>
      <c r="B31" s="1112" t="s">
        <v>210</v>
      </c>
    </row>
    <row r="32" spans="1:2" ht="18" customHeight="1">
      <c r="A32" s="538">
        <v>2009</v>
      </c>
      <c r="B32" s="1113">
        <v>2411</v>
      </c>
    </row>
    <row r="33" spans="1:2" ht="18" customHeight="1">
      <c r="A33" s="538">
        <v>2010</v>
      </c>
      <c r="B33" s="1113">
        <v>2595</v>
      </c>
    </row>
    <row r="34" spans="1:2" ht="18" customHeight="1">
      <c r="A34" s="538">
        <v>2011</v>
      </c>
      <c r="B34" s="1113">
        <v>3272</v>
      </c>
    </row>
    <row r="35" spans="1:2" ht="18" customHeight="1">
      <c r="A35" s="538">
        <v>2012</v>
      </c>
      <c r="B35" s="1113">
        <v>4109</v>
      </c>
    </row>
    <row r="36" spans="1:2" ht="18" customHeight="1">
      <c r="A36" s="538">
        <v>2013</v>
      </c>
      <c r="B36" s="1113">
        <v>5322</v>
      </c>
    </row>
    <row r="37" spans="1:2" ht="18" customHeight="1">
      <c r="A37" s="538">
        <v>2014</v>
      </c>
      <c r="B37" s="1113">
        <v>5110</v>
      </c>
    </row>
    <row r="38" spans="1:2" ht="18" customHeight="1">
      <c r="A38" s="538">
        <v>2015</v>
      </c>
      <c r="B38" s="1113">
        <v>4552</v>
      </c>
    </row>
    <row r="39" spans="1:2" ht="18" customHeight="1">
      <c r="A39" s="538">
        <v>2016</v>
      </c>
      <c r="B39" s="1113">
        <v>3836</v>
      </c>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C39" sqref="C39"/>
    </sheetView>
  </sheetViews>
  <sheetFormatPr baseColWidth="10" defaultColWidth="11.5703125" defaultRowHeight="12.75"/>
  <cols>
    <col min="1" max="1" width="68.5703125" style="84" bestFit="1" customWidth="1"/>
    <col min="2" max="16384" width="11.5703125" style="84"/>
  </cols>
  <sheetData>
    <row r="1" spans="1:10" s="130" customFormat="1" ht="45" customHeight="1">
      <c r="A1" s="133" t="s">
        <v>657</v>
      </c>
      <c r="B1" s="133"/>
      <c r="C1" s="133"/>
      <c r="D1" s="133"/>
      <c r="E1" s="133"/>
      <c r="F1" s="133"/>
      <c r="G1" s="133"/>
      <c r="H1" s="132"/>
      <c r="I1" s="132"/>
      <c r="J1" s="132"/>
    </row>
    <row r="2" spans="1:10">
      <c r="A2" s="139"/>
    </row>
    <row r="31" spans="1:4">
      <c r="B31" s="526"/>
      <c r="C31" s="526"/>
      <c r="D31" s="526"/>
    </row>
    <row r="32" spans="1:4">
      <c r="A32" s="527" t="s">
        <v>211</v>
      </c>
    </row>
    <row r="36" spans="1:4" ht="18" customHeight="1">
      <c r="A36" s="1114" t="s">
        <v>187</v>
      </c>
      <c r="B36" s="1114" t="s">
        <v>63</v>
      </c>
      <c r="C36"/>
      <c r="D36"/>
    </row>
    <row r="37" spans="1:4" ht="18" customHeight="1">
      <c r="A37" s="628" t="s">
        <v>605</v>
      </c>
      <c r="B37" s="525">
        <v>9642</v>
      </c>
      <c r="C37"/>
      <c r="D37"/>
    </row>
    <row r="38" spans="1:4" ht="18" customHeight="1">
      <c r="A38" s="628" t="s">
        <v>606</v>
      </c>
      <c r="B38" s="525">
        <v>6874</v>
      </c>
      <c r="C38"/>
      <c r="D38"/>
    </row>
    <row r="39" spans="1:4" ht="18" customHeight="1">
      <c r="A39" s="628" t="s">
        <v>607</v>
      </c>
      <c r="B39" s="525">
        <v>3704</v>
      </c>
      <c r="C39"/>
      <c r="D39"/>
    </row>
    <row r="40" spans="1:4" ht="18" customHeight="1">
      <c r="A40" s="628" t="s">
        <v>608</v>
      </c>
      <c r="B40" s="525">
        <v>2085</v>
      </c>
      <c r="C40"/>
      <c r="D40"/>
    </row>
    <row r="41" spans="1:4" ht="18" customHeight="1">
      <c r="A41" s="628" t="s">
        <v>609</v>
      </c>
      <c r="B41" s="525">
        <v>1313</v>
      </c>
      <c r="C41"/>
      <c r="D41"/>
    </row>
    <row r="42" spans="1:4" ht="18" customHeight="1">
      <c r="A42" s="628" t="s">
        <v>610</v>
      </c>
      <c r="B42" s="525">
        <v>328</v>
      </c>
      <c r="C42"/>
      <c r="D42"/>
    </row>
    <row r="43" spans="1:4" ht="18" customHeight="1">
      <c r="A43" s="628" t="s">
        <v>611</v>
      </c>
      <c r="B43" s="525">
        <v>1012</v>
      </c>
      <c r="C43"/>
      <c r="D43"/>
    </row>
    <row r="44" spans="1:4" ht="18" customHeight="1">
      <c r="A44" s="628" t="s">
        <v>612</v>
      </c>
      <c r="B44" s="525">
        <v>7062</v>
      </c>
      <c r="C44"/>
      <c r="D44"/>
    </row>
    <row r="45" spans="1:4" ht="18" customHeight="1">
      <c r="A45" s="1115"/>
      <c r="B45" s="1116">
        <f>SUM(B37:B44)</f>
        <v>32020</v>
      </c>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B38" sqref="B38"/>
    </sheetView>
  </sheetViews>
  <sheetFormatPr baseColWidth="10" defaultColWidth="11.5703125" defaultRowHeight="12.75"/>
  <cols>
    <col min="1" max="1" width="11.5703125" style="84"/>
    <col min="2" max="5" width="15.7109375" style="84" customWidth="1"/>
    <col min="6" max="16384" width="11.5703125" style="84"/>
  </cols>
  <sheetData>
    <row r="1" spans="1:9" s="130" customFormat="1" ht="45" customHeight="1">
      <c r="A1" s="133" t="s">
        <v>212</v>
      </c>
      <c r="B1" s="133"/>
      <c r="C1" s="133"/>
      <c r="D1" s="133"/>
      <c r="E1" s="133"/>
      <c r="F1" s="133"/>
      <c r="G1" s="132"/>
      <c r="H1" s="132"/>
      <c r="I1" s="132"/>
    </row>
    <row r="30" spans="1:5" ht="13.5" thickBot="1"/>
    <row r="31" spans="1:5" s="88" customFormat="1" ht="43.15" customHeight="1" thickBot="1">
      <c r="A31" s="710" t="s">
        <v>171</v>
      </c>
      <c r="B31" s="710" t="s">
        <v>213</v>
      </c>
      <c r="C31" s="710" t="s">
        <v>214</v>
      </c>
      <c r="E31"/>
    </row>
    <row r="32" spans="1:5" s="88" customFormat="1" ht="18" customHeight="1">
      <c r="A32" s="326">
        <v>2009</v>
      </c>
      <c r="B32" s="539">
        <v>59133</v>
      </c>
      <c r="C32" s="540">
        <v>17397</v>
      </c>
      <c r="E32"/>
    </row>
    <row r="33" spans="1:5" ht="18" customHeight="1">
      <c r="A33" s="327">
        <v>2010</v>
      </c>
      <c r="B33" s="541">
        <v>56345</v>
      </c>
      <c r="C33" s="542">
        <v>17374</v>
      </c>
      <c r="E33"/>
    </row>
    <row r="34" spans="1:5" ht="18" customHeight="1">
      <c r="A34" s="327">
        <v>2011</v>
      </c>
      <c r="B34" s="541">
        <v>43200</v>
      </c>
      <c r="C34" s="542">
        <v>10183</v>
      </c>
      <c r="E34"/>
    </row>
    <row r="35" spans="1:5" ht="18" customHeight="1">
      <c r="A35" s="327">
        <v>2012</v>
      </c>
      <c r="B35" s="541">
        <v>39992</v>
      </c>
      <c r="C35" s="542">
        <v>7664</v>
      </c>
      <c r="E35"/>
    </row>
    <row r="36" spans="1:5" ht="18" customHeight="1">
      <c r="A36" s="327">
        <v>2013</v>
      </c>
      <c r="B36" s="541">
        <v>37727</v>
      </c>
      <c r="C36" s="542">
        <v>6255</v>
      </c>
      <c r="E36"/>
    </row>
    <row r="37" spans="1:5" ht="18" customHeight="1">
      <c r="A37" s="327">
        <v>2014</v>
      </c>
      <c r="B37" s="541">
        <v>40584</v>
      </c>
      <c r="C37" s="542">
        <v>7428</v>
      </c>
      <c r="E37"/>
    </row>
    <row r="38" spans="1:5" ht="18" customHeight="1">
      <c r="A38" s="327">
        <v>2015</v>
      </c>
      <c r="B38" s="541">
        <v>30677</v>
      </c>
      <c r="C38" s="542">
        <v>6538</v>
      </c>
      <c r="E38"/>
    </row>
    <row r="39" spans="1:5" ht="18" customHeight="1" thickBot="1">
      <c r="A39" s="328">
        <v>2016</v>
      </c>
      <c r="B39" s="543">
        <v>32020</v>
      </c>
      <c r="C39" s="544">
        <v>7062</v>
      </c>
      <c r="E39"/>
    </row>
  </sheetData>
  <printOptions horizontalCentered="1" verticalCentered="1"/>
  <pageMargins left="0" right="0" top="0" bottom="0.19685039370078741" header="0" footer="0.59055118110236227"/>
  <pageSetup paperSize="9" orientation="landscape" r:id="rId1"/>
  <headerFooter alignWithMargins="0">
    <oddFooter>&amp;L&amp;"Arial,Negrita"&amp;A&amp;R26/04/2017</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G4" sqref="G4"/>
    </sheetView>
  </sheetViews>
  <sheetFormatPr baseColWidth="10" defaultColWidth="11.5703125" defaultRowHeight="12.75"/>
  <cols>
    <col min="1" max="1" width="11.5703125" style="84"/>
    <col min="2" max="2" width="15.7109375" style="84" customWidth="1"/>
    <col min="3" max="3" width="14" style="84" customWidth="1"/>
    <col min="4" max="4" width="2.28515625" style="84" customWidth="1"/>
    <col min="5" max="5" width="15.7109375" style="84" customWidth="1"/>
    <col min="6" max="6" width="13.7109375" style="84" customWidth="1"/>
    <col min="7" max="16384" width="11.5703125" style="84"/>
  </cols>
  <sheetData>
    <row r="1" spans="1:8" s="130" customFormat="1" ht="45" customHeight="1">
      <c r="A1" s="133" t="s">
        <v>658</v>
      </c>
      <c r="B1" s="133"/>
      <c r="C1" s="133"/>
      <c r="D1" s="133"/>
      <c r="E1" s="133"/>
      <c r="F1" s="132"/>
      <c r="G1" s="132"/>
      <c r="H1" s="132"/>
    </row>
    <row r="3" spans="1:8" ht="13.5" thickBot="1"/>
    <row r="4" spans="1:8" ht="40.15" customHeight="1" thickBot="1">
      <c r="A4" s="710" t="s">
        <v>171</v>
      </c>
      <c r="B4" s="710" t="s">
        <v>215</v>
      </c>
      <c r="C4" s="710" t="s">
        <v>216</v>
      </c>
      <c r="D4"/>
      <c r="E4" s="718" t="s">
        <v>217</v>
      </c>
      <c r="F4" s="706" t="s">
        <v>216</v>
      </c>
    </row>
    <row r="5" spans="1:8" ht="19.149999999999999" customHeight="1">
      <c r="A5" s="326">
        <v>2009</v>
      </c>
      <c r="B5" s="146">
        <v>775203</v>
      </c>
      <c r="C5" s="329" t="s">
        <v>18</v>
      </c>
      <c r="D5"/>
      <c r="E5" s="1007">
        <v>22428</v>
      </c>
      <c r="F5" s="1008" t="s">
        <v>18</v>
      </c>
    </row>
    <row r="6" spans="1:8" ht="19.149999999999999" customHeight="1">
      <c r="A6" s="327">
        <v>2010</v>
      </c>
      <c r="B6" s="142">
        <v>624025</v>
      </c>
      <c r="C6" s="593">
        <f>B6/B5-1</f>
        <v>-0.19501730514458793</v>
      </c>
      <c r="D6"/>
      <c r="E6" s="1009">
        <v>20765</v>
      </c>
      <c r="F6" s="1010">
        <f>E6/E5-1</f>
        <v>-7.4148385946138706E-2</v>
      </c>
    </row>
    <row r="7" spans="1:8" ht="19.149999999999999" customHeight="1">
      <c r="A7" s="327">
        <v>2011</v>
      </c>
      <c r="B7" s="142">
        <v>609565</v>
      </c>
      <c r="C7" s="593">
        <f t="shared" ref="C7:F12" si="0">B7/B6-1</f>
        <v>-2.3172148551740768E-2</v>
      </c>
      <c r="D7"/>
      <c r="E7" s="1009">
        <v>18422</v>
      </c>
      <c r="F7" s="1010">
        <f t="shared" si="0"/>
        <v>-0.11283409583433668</v>
      </c>
    </row>
    <row r="8" spans="1:8" ht="19.149999999999999" customHeight="1">
      <c r="A8" s="327">
        <v>2012</v>
      </c>
      <c r="B8" s="142">
        <v>605619</v>
      </c>
      <c r="C8" s="593">
        <f t="shared" si="0"/>
        <v>-6.4734687851172312E-3</v>
      </c>
      <c r="D8"/>
      <c r="E8" s="1009">
        <v>18591</v>
      </c>
      <c r="F8" s="1010">
        <f t="shared" si="0"/>
        <v>9.1738139181414269E-3</v>
      </c>
    </row>
    <row r="9" spans="1:8" ht="19.149999999999999" customHeight="1">
      <c r="A9" s="327">
        <v>2013</v>
      </c>
      <c r="B9" s="142">
        <v>619694</v>
      </c>
      <c r="C9" s="593">
        <f t="shared" si="0"/>
        <v>2.324068432463311E-2</v>
      </c>
      <c r="D9"/>
      <c r="E9" s="1009">
        <v>20751</v>
      </c>
      <c r="F9" s="1010">
        <f t="shared" si="0"/>
        <v>0.11618525092786824</v>
      </c>
    </row>
    <row r="10" spans="1:8" ht="19.149999999999999" customHeight="1">
      <c r="A10" s="327">
        <v>2014</v>
      </c>
      <c r="B10" s="142">
        <v>596165</v>
      </c>
      <c r="C10" s="593">
        <f t="shared" si="0"/>
        <v>-3.7968739410095931E-2</v>
      </c>
      <c r="D10"/>
      <c r="E10" s="1009">
        <v>18928</v>
      </c>
      <c r="F10" s="1010">
        <f t="shared" si="0"/>
        <v>-8.7851187894559257E-2</v>
      </c>
    </row>
    <row r="11" spans="1:8" ht="19.149999999999999" customHeight="1">
      <c r="A11" s="327">
        <v>2015</v>
      </c>
      <c r="B11" s="142">
        <v>569600</v>
      </c>
      <c r="C11" s="593">
        <f t="shared" si="0"/>
        <v>-4.4559811461592047E-2</v>
      </c>
      <c r="D11"/>
      <c r="E11" s="1009">
        <v>18292</v>
      </c>
      <c r="F11" s="1010">
        <f t="shared" si="0"/>
        <v>-3.3601014370245097E-2</v>
      </c>
    </row>
    <row r="12" spans="1:8" ht="19.149999999999999" customHeight="1" thickBot="1">
      <c r="A12" s="328">
        <v>2016</v>
      </c>
      <c r="B12" s="144">
        <v>337873</v>
      </c>
      <c r="C12" s="594">
        <f t="shared" si="0"/>
        <v>-0.4068240870786517</v>
      </c>
      <c r="D12"/>
      <c r="E12" s="1011">
        <v>9414</v>
      </c>
      <c r="F12" s="1012">
        <f t="shared" si="0"/>
        <v>-0.48534878635469059</v>
      </c>
    </row>
    <row r="13" spans="1:8" ht="19.149999999999999" customHeight="1"/>
  </sheetData>
  <pageMargins left="0.75" right="0.75" top="1" bottom="1" header="0" footer="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E5" sqref="E5"/>
    </sheetView>
  </sheetViews>
  <sheetFormatPr baseColWidth="10" defaultRowHeight="12.75"/>
  <cols>
    <col min="1" max="1" width="40.42578125" style="159" customWidth="1"/>
    <col min="2" max="2" width="14.7109375" style="159" customWidth="1"/>
    <col min="3" max="255" width="11.5703125" style="159"/>
    <col min="256" max="256" width="15.28515625" style="159" customWidth="1"/>
    <col min="257" max="257" width="41.28515625" style="159" customWidth="1"/>
    <col min="258" max="258" width="14.7109375" style="159" customWidth="1"/>
    <col min="259" max="511" width="11.5703125" style="159"/>
    <col min="512" max="512" width="15.28515625" style="159" customWidth="1"/>
    <col min="513" max="513" width="41.28515625" style="159" customWidth="1"/>
    <col min="514" max="514" width="14.7109375" style="159" customWidth="1"/>
    <col min="515" max="767" width="11.5703125" style="159"/>
    <col min="768" max="768" width="15.28515625" style="159" customWidth="1"/>
    <col min="769" max="769" width="41.28515625" style="159" customWidth="1"/>
    <col min="770" max="770" width="14.7109375" style="159" customWidth="1"/>
    <col min="771" max="1023" width="11.5703125" style="159"/>
    <col min="1024" max="1024" width="15.28515625" style="159" customWidth="1"/>
    <col min="1025" max="1025" width="41.28515625" style="159" customWidth="1"/>
    <col min="1026" max="1026" width="14.7109375" style="159" customWidth="1"/>
    <col min="1027" max="1279" width="11.5703125" style="159"/>
    <col min="1280" max="1280" width="15.28515625" style="159" customWidth="1"/>
    <col min="1281" max="1281" width="41.28515625" style="159" customWidth="1"/>
    <col min="1282" max="1282" width="14.7109375" style="159" customWidth="1"/>
    <col min="1283" max="1535" width="11.5703125" style="159"/>
    <col min="1536" max="1536" width="15.28515625" style="159" customWidth="1"/>
    <col min="1537" max="1537" width="41.28515625" style="159" customWidth="1"/>
    <col min="1538" max="1538" width="14.7109375" style="159" customWidth="1"/>
    <col min="1539" max="1791" width="11.5703125" style="159"/>
    <col min="1792" max="1792" width="15.28515625" style="159" customWidth="1"/>
    <col min="1793" max="1793" width="41.28515625" style="159" customWidth="1"/>
    <col min="1794" max="1794" width="14.7109375" style="159" customWidth="1"/>
    <col min="1795" max="2047" width="11.5703125" style="159"/>
    <col min="2048" max="2048" width="15.28515625" style="159" customWidth="1"/>
    <col min="2049" max="2049" width="41.28515625" style="159" customWidth="1"/>
    <col min="2050" max="2050" width="14.7109375" style="159" customWidth="1"/>
    <col min="2051" max="2303" width="11.5703125" style="159"/>
    <col min="2304" max="2304" width="15.28515625" style="159" customWidth="1"/>
    <col min="2305" max="2305" width="41.28515625" style="159" customWidth="1"/>
    <col min="2306" max="2306" width="14.7109375" style="159" customWidth="1"/>
    <col min="2307" max="2559" width="11.5703125" style="159"/>
    <col min="2560" max="2560" width="15.28515625" style="159" customWidth="1"/>
    <col min="2561" max="2561" width="41.28515625" style="159" customWidth="1"/>
    <col min="2562" max="2562" width="14.7109375" style="159" customWidth="1"/>
    <col min="2563" max="2815" width="11.5703125" style="159"/>
    <col min="2816" max="2816" width="15.28515625" style="159" customWidth="1"/>
    <col min="2817" max="2817" width="41.28515625" style="159" customWidth="1"/>
    <col min="2818" max="2818" width="14.7109375" style="159" customWidth="1"/>
    <col min="2819" max="3071" width="11.5703125" style="159"/>
    <col min="3072" max="3072" width="15.28515625" style="159" customWidth="1"/>
    <col min="3073" max="3073" width="41.28515625" style="159" customWidth="1"/>
    <col min="3074" max="3074" width="14.7109375" style="159" customWidth="1"/>
    <col min="3075" max="3327" width="11.5703125" style="159"/>
    <col min="3328" max="3328" width="15.28515625" style="159" customWidth="1"/>
    <col min="3329" max="3329" width="41.28515625" style="159" customWidth="1"/>
    <col min="3330" max="3330" width="14.7109375" style="159" customWidth="1"/>
    <col min="3331" max="3583" width="11.5703125" style="159"/>
    <col min="3584" max="3584" width="15.28515625" style="159" customWidth="1"/>
    <col min="3585" max="3585" width="41.28515625" style="159" customWidth="1"/>
    <col min="3586" max="3586" width="14.7109375" style="159" customWidth="1"/>
    <col min="3587" max="3839" width="11.5703125" style="159"/>
    <col min="3840" max="3840" width="15.28515625" style="159" customWidth="1"/>
    <col min="3841" max="3841" width="41.28515625" style="159" customWidth="1"/>
    <col min="3842" max="3842" width="14.7109375" style="159" customWidth="1"/>
    <col min="3843" max="4095" width="11.5703125" style="159"/>
    <col min="4096" max="4096" width="15.28515625" style="159" customWidth="1"/>
    <col min="4097" max="4097" width="41.28515625" style="159" customWidth="1"/>
    <col min="4098" max="4098" width="14.7109375" style="159" customWidth="1"/>
    <col min="4099" max="4351" width="11.5703125" style="159"/>
    <col min="4352" max="4352" width="15.28515625" style="159" customWidth="1"/>
    <col min="4353" max="4353" width="41.28515625" style="159" customWidth="1"/>
    <col min="4354" max="4354" width="14.7109375" style="159" customWidth="1"/>
    <col min="4355" max="4607" width="11.5703125" style="159"/>
    <col min="4608" max="4608" width="15.28515625" style="159" customWidth="1"/>
    <col min="4609" max="4609" width="41.28515625" style="159" customWidth="1"/>
    <col min="4610" max="4610" width="14.7109375" style="159" customWidth="1"/>
    <col min="4611" max="4863" width="11.5703125" style="159"/>
    <col min="4864" max="4864" width="15.28515625" style="159" customWidth="1"/>
    <col min="4865" max="4865" width="41.28515625" style="159" customWidth="1"/>
    <col min="4866" max="4866" width="14.7109375" style="159" customWidth="1"/>
    <col min="4867" max="5119" width="11.5703125" style="159"/>
    <col min="5120" max="5120" width="15.28515625" style="159" customWidth="1"/>
    <col min="5121" max="5121" width="41.28515625" style="159" customWidth="1"/>
    <col min="5122" max="5122" width="14.7109375" style="159" customWidth="1"/>
    <col min="5123" max="5375" width="11.5703125" style="159"/>
    <col min="5376" max="5376" width="15.28515625" style="159" customWidth="1"/>
    <col min="5377" max="5377" width="41.28515625" style="159" customWidth="1"/>
    <col min="5378" max="5378" width="14.7109375" style="159" customWidth="1"/>
    <col min="5379" max="5631" width="11.5703125" style="159"/>
    <col min="5632" max="5632" width="15.28515625" style="159" customWidth="1"/>
    <col min="5633" max="5633" width="41.28515625" style="159" customWidth="1"/>
    <col min="5634" max="5634" width="14.7109375" style="159" customWidth="1"/>
    <col min="5635" max="5887" width="11.5703125" style="159"/>
    <col min="5888" max="5888" width="15.28515625" style="159" customWidth="1"/>
    <col min="5889" max="5889" width="41.28515625" style="159" customWidth="1"/>
    <col min="5890" max="5890" width="14.7109375" style="159" customWidth="1"/>
    <col min="5891" max="6143" width="11.5703125" style="159"/>
    <col min="6144" max="6144" width="15.28515625" style="159" customWidth="1"/>
    <col min="6145" max="6145" width="41.28515625" style="159" customWidth="1"/>
    <col min="6146" max="6146" width="14.7109375" style="159" customWidth="1"/>
    <col min="6147" max="6399" width="11.5703125" style="159"/>
    <col min="6400" max="6400" width="15.28515625" style="159" customWidth="1"/>
    <col min="6401" max="6401" width="41.28515625" style="159" customWidth="1"/>
    <col min="6402" max="6402" width="14.7109375" style="159" customWidth="1"/>
    <col min="6403" max="6655" width="11.5703125" style="159"/>
    <col min="6656" max="6656" width="15.28515625" style="159" customWidth="1"/>
    <col min="6657" max="6657" width="41.28515625" style="159" customWidth="1"/>
    <col min="6658" max="6658" width="14.7109375" style="159" customWidth="1"/>
    <col min="6659" max="6911" width="11.5703125" style="159"/>
    <col min="6912" max="6912" width="15.28515625" style="159" customWidth="1"/>
    <col min="6913" max="6913" width="41.28515625" style="159" customWidth="1"/>
    <col min="6914" max="6914" width="14.7109375" style="159" customWidth="1"/>
    <col min="6915" max="7167" width="11.5703125" style="159"/>
    <col min="7168" max="7168" width="15.28515625" style="159" customWidth="1"/>
    <col min="7169" max="7169" width="41.28515625" style="159" customWidth="1"/>
    <col min="7170" max="7170" width="14.7109375" style="159" customWidth="1"/>
    <col min="7171" max="7423" width="11.5703125" style="159"/>
    <col min="7424" max="7424" width="15.28515625" style="159" customWidth="1"/>
    <col min="7425" max="7425" width="41.28515625" style="159" customWidth="1"/>
    <col min="7426" max="7426" width="14.7109375" style="159" customWidth="1"/>
    <col min="7427" max="7679" width="11.5703125" style="159"/>
    <col min="7680" max="7680" width="15.28515625" style="159" customWidth="1"/>
    <col min="7681" max="7681" width="41.28515625" style="159" customWidth="1"/>
    <col min="7682" max="7682" width="14.7109375" style="159" customWidth="1"/>
    <col min="7683" max="7935" width="11.5703125" style="159"/>
    <col min="7936" max="7936" width="15.28515625" style="159" customWidth="1"/>
    <col min="7937" max="7937" width="41.28515625" style="159" customWidth="1"/>
    <col min="7938" max="7938" width="14.7109375" style="159" customWidth="1"/>
    <col min="7939" max="8191" width="11.5703125" style="159"/>
    <col min="8192" max="8192" width="15.28515625" style="159" customWidth="1"/>
    <col min="8193" max="8193" width="41.28515625" style="159" customWidth="1"/>
    <col min="8194" max="8194" width="14.7109375" style="159" customWidth="1"/>
    <col min="8195" max="8447" width="11.5703125" style="159"/>
    <col min="8448" max="8448" width="15.28515625" style="159" customWidth="1"/>
    <col min="8449" max="8449" width="41.28515625" style="159" customWidth="1"/>
    <col min="8450" max="8450" width="14.7109375" style="159" customWidth="1"/>
    <col min="8451" max="8703" width="11.5703125" style="159"/>
    <col min="8704" max="8704" width="15.28515625" style="159" customWidth="1"/>
    <col min="8705" max="8705" width="41.28515625" style="159" customWidth="1"/>
    <col min="8706" max="8706" width="14.7109375" style="159" customWidth="1"/>
    <col min="8707" max="8959" width="11.5703125" style="159"/>
    <col min="8960" max="8960" width="15.28515625" style="159" customWidth="1"/>
    <col min="8961" max="8961" width="41.28515625" style="159" customWidth="1"/>
    <col min="8962" max="8962" width="14.7109375" style="159" customWidth="1"/>
    <col min="8963" max="9215" width="11.5703125" style="159"/>
    <col min="9216" max="9216" width="15.28515625" style="159" customWidth="1"/>
    <col min="9217" max="9217" width="41.28515625" style="159" customWidth="1"/>
    <col min="9218" max="9218" width="14.7109375" style="159" customWidth="1"/>
    <col min="9219" max="9471" width="11.5703125" style="159"/>
    <col min="9472" max="9472" width="15.28515625" style="159" customWidth="1"/>
    <col min="9473" max="9473" width="41.28515625" style="159" customWidth="1"/>
    <col min="9474" max="9474" width="14.7109375" style="159" customWidth="1"/>
    <col min="9475" max="9727" width="11.5703125" style="159"/>
    <col min="9728" max="9728" width="15.28515625" style="159" customWidth="1"/>
    <col min="9729" max="9729" width="41.28515625" style="159" customWidth="1"/>
    <col min="9730" max="9730" width="14.7109375" style="159" customWidth="1"/>
    <col min="9731" max="9983" width="11.5703125" style="159"/>
    <col min="9984" max="9984" width="15.28515625" style="159" customWidth="1"/>
    <col min="9985" max="9985" width="41.28515625" style="159" customWidth="1"/>
    <col min="9986" max="9986" width="14.7109375" style="159" customWidth="1"/>
    <col min="9987" max="10239" width="11.5703125" style="159"/>
    <col min="10240" max="10240" width="15.28515625" style="159" customWidth="1"/>
    <col min="10241" max="10241" width="41.28515625" style="159" customWidth="1"/>
    <col min="10242" max="10242" width="14.7109375" style="159" customWidth="1"/>
    <col min="10243" max="10495" width="11.5703125" style="159"/>
    <col min="10496" max="10496" width="15.28515625" style="159" customWidth="1"/>
    <col min="10497" max="10497" width="41.28515625" style="159" customWidth="1"/>
    <col min="10498" max="10498" width="14.7109375" style="159" customWidth="1"/>
    <col min="10499" max="10751" width="11.5703125" style="159"/>
    <col min="10752" max="10752" width="15.28515625" style="159" customWidth="1"/>
    <col min="10753" max="10753" width="41.28515625" style="159" customWidth="1"/>
    <col min="10754" max="10754" width="14.7109375" style="159" customWidth="1"/>
    <col min="10755" max="11007" width="11.5703125" style="159"/>
    <col min="11008" max="11008" width="15.28515625" style="159" customWidth="1"/>
    <col min="11009" max="11009" width="41.28515625" style="159" customWidth="1"/>
    <col min="11010" max="11010" width="14.7109375" style="159" customWidth="1"/>
    <col min="11011" max="11263" width="11.5703125" style="159"/>
    <col min="11264" max="11264" width="15.28515625" style="159" customWidth="1"/>
    <col min="11265" max="11265" width="41.28515625" style="159" customWidth="1"/>
    <col min="11266" max="11266" width="14.7109375" style="159" customWidth="1"/>
    <col min="11267" max="11519" width="11.5703125" style="159"/>
    <col min="11520" max="11520" width="15.28515625" style="159" customWidth="1"/>
    <col min="11521" max="11521" width="41.28515625" style="159" customWidth="1"/>
    <col min="11522" max="11522" width="14.7109375" style="159" customWidth="1"/>
    <col min="11523" max="11775" width="11.5703125" style="159"/>
    <col min="11776" max="11776" width="15.28515625" style="159" customWidth="1"/>
    <col min="11777" max="11777" width="41.28515625" style="159" customWidth="1"/>
    <col min="11778" max="11778" width="14.7109375" style="159" customWidth="1"/>
    <col min="11779" max="12031" width="11.5703125" style="159"/>
    <col min="12032" max="12032" width="15.28515625" style="159" customWidth="1"/>
    <col min="12033" max="12033" width="41.28515625" style="159" customWidth="1"/>
    <col min="12034" max="12034" width="14.7109375" style="159" customWidth="1"/>
    <col min="12035" max="12287" width="11.5703125" style="159"/>
    <col min="12288" max="12288" width="15.28515625" style="159" customWidth="1"/>
    <col min="12289" max="12289" width="41.28515625" style="159" customWidth="1"/>
    <col min="12290" max="12290" width="14.7109375" style="159" customWidth="1"/>
    <col min="12291" max="12543" width="11.5703125" style="159"/>
    <col min="12544" max="12544" width="15.28515625" style="159" customWidth="1"/>
    <col min="12545" max="12545" width="41.28515625" style="159" customWidth="1"/>
    <col min="12546" max="12546" width="14.7109375" style="159" customWidth="1"/>
    <col min="12547" max="12799" width="11.5703125" style="159"/>
    <col min="12800" max="12800" width="15.28515625" style="159" customWidth="1"/>
    <col min="12801" max="12801" width="41.28515625" style="159" customWidth="1"/>
    <col min="12802" max="12802" width="14.7109375" style="159" customWidth="1"/>
    <col min="12803" max="13055" width="11.5703125" style="159"/>
    <col min="13056" max="13056" width="15.28515625" style="159" customWidth="1"/>
    <col min="13057" max="13057" width="41.28515625" style="159" customWidth="1"/>
    <col min="13058" max="13058" width="14.7109375" style="159" customWidth="1"/>
    <col min="13059" max="13311" width="11.5703125" style="159"/>
    <col min="13312" max="13312" width="15.28515625" style="159" customWidth="1"/>
    <col min="13313" max="13313" width="41.28515625" style="159" customWidth="1"/>
    <col min="13314" max="13314" width="14.7109375" style="159" customWidth="1"/>
    <col min="13315" max="13567" width="11.5703125" style="159"/>
    <col min="13568" max="13568" width="15.28515625" style="159" customWidth="1"/>
    <col min="13569" max="13569" width="41.28515625" style="159" customWidth="1"/>
    <col min="13570" max="13570" width="14.7109375" style="159" customWidth="1"/>
    <col min="13571" max="13823" width="11.5703125" style="159"/>
    <col min="13824" max="13824" width="15.28515625" style="159" customWidth="1"/>
    <col min="13825" max="13825" width="41.28515625" style="159" customWidth="1"/>
    <col min="13826" max="13826" width="14.7109375" style="159" customWidth="1"/>
    <col min="13827" max="14079" width="11.5703125" style="159"/>
    <col min="14080" max="14080" width="15.28515625" style="159" customWidth="1"/>
    <col min="14081" max="14081" width="41.28515625" style="159" customWidth="1"/>
    <col min="14082" max="14082" width="14.7109375" style="159" customWidth="1"/>
    <col min="14083" max="14335" width="11.5703125" style="159"/>
    <col min="14336" max="14336" width="15.28515625" style="159" customWidth="1"/>
    <col min="14337" max="14337" width="41.28515625" style="159" customWidth="1"/>
    <col min="14338" max="14338" width="14.7109375" style="159" customWidth="1"/>
    <col min="14339" max="14591" width="11.5703125" style="159"/>
    <col min="14592" max="14592" width="15.28515625" style="159" customWidth="1"/>
    <col min="14593" max="14593" width="41.28515625" style="159" customWidth="1"/>
    <col min="14594" max="14594" width="14.7109375" style="159" customWidth="1"/>
    <col min="14595" max="14847" width="11.5703125" style="159"/>
    <col min="14848" max="14848" width="15.28515625" style="159" customWidth="1"/>
    <col min="14849" max="14849" width="41.28515625" style="159" customWidth="1"/>
    <col min="14850" max="14850" width="14.7109375" style="159" customWidth="1"/>
    <col min="14851" max="15103" width="11.5703125" style="159"/>
    <col min="15104" max="15104" width="15.28515625" style="159" customWidth="1"/>
    <col min="15105" max="15105" width="41.28515625" style="159" customWidth="1"/>
    <col min="15106" max="15106" width="14.7109375" style="159" customWidth="1"/>
    <col min="15107" max="15359" width="11.5703125" style="159"/>
    <col min="15360" max="15360" width="15.28515625" style="159" customWidth="1"/>
    <col min="15361" max="15361" width="41.28515625" style="159" customWidth="1"/>
    <col min="15362" max="15362" width="14.7109375" style="159" customWidth="1"/>
    <col min="15363" max="15615" width="11.5703125" style="159"/>
    <col min="15616" max="15616" width="15.28515625" style="159" customWidth="1"/>
    <col min="15617" max="15617" width="41.28515625" style="159" customWidth="1"/>
    <col min="15618" max="15618" width="14.7109375" style="159" customWidth="1"/>
    <col min="15619" max="15871" width="11.5703125" style="159"/>
    <col min="15872" max="15872" width="15.28515625" style="159" customWidth="1"/>
    <col min="15873" max="15873" width="41.28515625" style="159" customWidth="1"/>
    <col min="15874" max="15874" width="14.7109375" style="159" customWidth="1"/>
    <col min="15875" max="16127" width="11.5703125" style="159"/>
    <col min="16128" max="16128" width="15.28515625" style="159" customWidth="1"/>
    <col min="16129" max="16129" width="41.28515625" style="159" customWidth="1"/>
    <col min="16130" max="16130" width="14.7109375" style="159" customWidth="1"/>
    <col min="16131" max="16384" width="11.5703125" style="159"/>
  </cols>
  <sheetData>
    <row r="1" spans="1:4" s="158" customFormat="1" ht="45" customHeight="1">
      <c r="A1" s="164" t="s">
        <v>220</v>
      </c>
      <c r="B1" s="164"/>
      <c r="C1" s="164"/>
      <c r="D1" s="157"/>
    </row>
    <row r="2" spans="1:4" ht="13.5" thickBot="1"/>
    <row r="3" spans="1:4" s="160" customFormat="1" ht="30" customHeight="1" thickBot="1">
      <c r="A3" s="710" t="s">
        <v>218</v>
      </c>
      <c r="B3" s="710" t="s">
        <v>219</v>
      </c>
    </row>
    <row r="4" spans="1:4" s="160" customFormat="1" ht="19.899999999999999" customHeight="1">
      <c r="A4" s="630" t="s">
        <v>613</v>
      </c>
      <c r="B4" s="161">
        <v>1600153</v>
      </c>
    </row>
    <row r="5" spans="1:4" s="160" customFormat="1" ht="19.899999999999999" customHeight="1">
      <c r="A5" s="626" t="s">
        <v>614</v>
      </c>
      <c r="B5" s="162">
        <v>336154</v>
      </c>
    </row>
    <row r="6" spans="1:4" s="160" customFormat="1" ht="19.899999999999999" customHeight="1">
      <c r="A6" s="626" t="s">
        <v>615</v>
      </c>
      <c r="B6" s="162">
        <v>289045</v>
      </c>
    </row>
    <row r="7" spans="1:4" s="160" customFormat="1" ht="19.899999999999999" customHeight="1">
      <c r="A7" s="626" t="s">
        <v>616</v>
      </c>
      <c r="B7" s="162">
        <v>203961</v>
      </c>
    </row>
    <row r="8" spans="1:4" s="160" customFormat="1" ht="19.899999999999999" customHeight="1">
      <c r="A8" s="626" t="s">
        <v>617</v>
      </c>
      <c r="B8" s="162">
        <v>127693</v>
      </c>
    </row>
    <row r="9" spans="1:4" s="160" customFormat="1" ht="19.899999999999999" customHeight="1">
      <c r="A9" s="626" t="s">
        <v>618</v>
      </c>
      <c r="B9" s="162">
        <v>108993</v>
      </c>
    </row>
    <row r="10" spans="1:4" s="160" customFormat="1" ht="19.899999999999999" customHeight="1">
      <c r="A10" s="633" t="s">
        <v>619</v>
      </c>
      <c r="B10" s="162">
        <v>40540</v>
      </c>
    </row>
    <row r="11" spans="1:4" s="160" customFormat="1" ht="19.899999999999999" customHeight="1">
      <c r="A11" s="633" t="s">
        <v>620</v>
      </c>
      <c r="B11" s="162">
        <v>35819</v>
      </c>
    </row>
    <row r="12" spans="1:4" s="160" customFormat="1" ht="19.899999999999999" customHeight="1">
      <c r="A12" s="633" t="s">
        <v>621</v>
      </c>
      <c r="B12" s="162">
        <v>32634</v>
      </c>
    </row>
    <row r="13" spans="1:4" s="160" customFormat="1" ht="19.899999999999999" customHeight="1">
      <c r="A13" s="626" t="s">
        <v>622</v>
      </c>
      <c r="B13" s="162">
        <v>64996</v>
      </c>
    </row>
    <row r="14" spans="1:4" s="160" customFormat="1" ht="19.899999999999999" customHeight="1" thickBot="1">
      <c r="A14" s="632" t="s">
        <v>623</v>
      </c>
      <c r="B14" s="163">
        <v>51763</v>
      </c>
    </row>
    <row r="15" spans="1:4" ht="19.899999999999999" customHeight="1"/>
  </sheetData>
  <pageMargins left="0.75" right="0.75" top="1" bottom="1" header="0" footer="0"/>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7" sqref="A7"/>
    </sheetView>
  </sheetViews>
  <sheetFormatPr baseColWidth="10" defaultRowHeight="12.75"/>
  <cols>
    <col min="1" max="1" width="54.140625" style="88" customWidth="1"/>
    <col min="2" max="2" width="14.7109375" style="88" customWidth="1"/>
    <col min="3" max="256" width="11.5703125" style="88"/>
    <col min="257" max="257" width="54.140625" style="88" customWidth="1"/>
    <col min="258" max="258" width="14.7109375" style="88" customWidth="1"/>
    <col min="259" max="512" width="11.5703125" style="88"/>
    <col min="513" max="513" width="54.140625" style="88" customWidth="1"/>
    <col min="514" max="514" width="14.7109375" style="88" customWidth="1"/>
    <col min="515" max="768" width="11.5703125" style="88"/>
    <col min="769" max="769" width="54.140625" style="88" customWidth="1"/>
    <col min="770" max="770" width="14.7109375" style="88" customWidth="1"/>
    <col min="771" max="1024" width="11.5703125" style="88"/>
    <col min="1025" max="1025" width="54.140625" style="88" customWidth="1"/>
    <col min="1026" max="1026" width="14.7109375" style="88" customWidth="1"/>
    <col min="1027" max="1280" width="11.5703125" style="88"/>
    <col min="1281" max="1281" width="54.140625" style="88" customWidth="1"/>
    <col min="1282" max="1282" width="14.7109375" style="88" customWidth="1"/>
    <col min="1283" max="1536" width="11.5703125" style="88"/>
    <col min="1537" max="1537" width="54.140625" style="88" customWidth="1"/>
    <col min="1538" max="1538" width="14.7109375" style="88" customWidth="1"/>
    <col min="1539" max="1792" width="11.5703125" style="88"/>
    <col min="1793" max="1793" width="54.140625" style="88" customWidth="1"/>
    <col min="1794" max="1794" width="14.7109375" style="88" customWidth="1"/>
    <col min="1795" max="2048" width="11.5703125" style="88"/>
    <col min="2049" max="2049" width="54.140625" style="88" customWidth="1"/>
    <col min="2050" max="2050" width="14.7109375" style="88" customWidth="1"/>
    <col min="2051" max="2304" width="11.5703125" style="88"/>
    <col min="2305" max="2305" width="54.140625" style="88" customWidth="1"/>
    <col min="2306" max="2306" width="14.7109375" style="88" customWidth="1"/>
    <col min="2307" max="2560" width="11.5703125" style="88"/>
    <col min="2561" max="2561" width="54.140625" style="88" customWidth="1"/>
    <col min="2562" max="2562" width="14.7109375" style="88" customWidth="1"/>
    <col min="2563" max="2816" width="11.5703125" style="88"/>
    <col min="2817" max="2817" width="54.140625" style="88" customWidth="1"/>
    <col min="2818" max="2818" width="14.7109375" style="88" customWidth="1"/>
    <col min="2819" max="3072" width="11.5703125" style="88"/>
    <col min="3073" max="3073" width="54.140625" style="88" customWidth="1"/>
    <col min="3074" max="3074" width="14.7109375" style="88" customWidth="1"/>
    <col min="3075" max="3328" width="11.5703125" style="88"/>
    <col min="3329" max="3329" width="54.140625" style="88" customWidth="1"/>
    <col min="3330" max="3330" width="14.7109375" style="88" customWidth="1"/>
    <col min="3331" max="3584" width="11.5703125" style="88"/>
    <col min="3585" max="3585" width="54.140625" style="88" customWidth="1"/>
    <col min="3586" max="3586" width="14.7109375" style="88" customWidth="1"/>
    <col min="3587" max="3840" width="11.5703125" style="88"/>
    <col min="3841" max="3841" width="54.140625" style="88" customWidth="1"/>
    <col min="3842" max="3842" width="14.7109375" style="88" customWidth="1"/>
    <col min="3843" max="4096" width="11.5703125" style="88"/>
    <col min="4097" max="4097" width="54.140625" style="88" customWidth="1"/>
    <col min="4098" max="4098" width="14.7109375" style="88" customWidth="1"/>
    <col min="4099" max="4352" width="11.5703125" style="88"/>
    <col min="4353" max="4353" width="54.140625" style="88" customWidth="1"/>
    <col min="4354" max="4354" width="14.7109375" style="88" customWidth="1"/>
    <col min="4355" max="4608" width="11.5703125" style="88"/>
    <col min="4609" max="4609" width="54.140625" style="88" customWidth="1"/>
    <col min="4610" max="4610" width="14.7109375" style="88" customWidth="1"/>
    <col min="4611" max="4864" width="11.5703125" style="88"/>
    <col min="4865" max="4865" width="54.140625" style="88" customWidth="1"/>
    <col min="4866" max="4866" width="14.7109375" style="88" customWidth="1"/>
    <col min="4867" max="5120" width="11.5703125" style="88"/>
    <col min="5121" max="5121" width="54.140625" style="88" customWidth="1"/>
    <col min="5122" max="5122" width="14.7109375" style="88" customWidth="1"/>
    <col min="5123" max="5376" width="11.5703125" style="88"/>
    <col min="5377" max="5377" width="54.140625" style="88" customWidth="1"/>
    <col min="5378" max="5378" width="14.7109375" style="88" customWidth="1"/>
    <col min="5379" max="5632" width="11.5703125" style="88"/>
    <col min="5633" max="5633" width="54.140625" style="88" customWidth="1"/>
    <col min="5634" max="5634" width="14.7109375" style="88" customWidth="1"/>
    <col min="5635" max="5888" width="11.5703125" style="88"/>
    <col min="5889" max="5889" width="54.140625" style="88" customWidth="1"/>
    <col min="5890" max="5890" width="14.7109375" style="88" customWidth="1"/>
    <col min="5891" max="6144" width="11.5703125" style="88"/>
    <col min="6145" max="6145" width="54.140625" style="88" customWidth="1"/>
    <col min="6146" max="6146" width="14.7109375" style="88" customWidth="1"/>
    <col min="6147" max="6400" width="11.5703125" style="88"/>
    <col min="6401" max="6401" width="54.140625" style="88" customWidth="1"/>
    <col min="6402" max="6402" width="14.7109375" style="88" customWidth="1"/>
    <col min="6403" max="6656" width="11.5703125" style="88"/>
    <col min="6657" max="6657" width="54.140625" style="88" customWidth="1"/>
    <col min="6658" max="6658" width="14.7109375" style="88" customWidth="1"/>
    <col min="6659" max="6912" width="11.5703125" style="88"/>
    <col min="6913" max="6913" width="54.140625" style="88" customWidth="1"/>
    <col min="6914" max="6914" width="14.7109375" style="88" customWidth="1"/>
    <col min="6915" max="7168" width="11.5703125" style="88"/>
    <col min="7169" max="7169" width="54.140625" style="88" customWidth="1"/>
    <col min="7170" max="7170" width="14.7109375" style="88" customWidth="1"/>
    <col min="7171" max="7424" width="11.5703125" style="88"/>
    <col min="7425" max="7425" width="54.140625" style="88" customWidth="1"/>
    <col min="7426" max="7426" width="14.7109375" style="88" customWidth="1"/>
    <col min="7427" max="7680" width="11.5703125" style="88"/>
    <col min="7681" max="7681" width="54.140625" style="88" customWidth="1"/>
    <col min="7682" max="7682" width="14.7109375" style="88" customWidth="1"/>
    <col min="7683" max="7936" width="11.5703125" style="88"/>
    <col min="7937" max="7937" width="54.140625" style="88" customWidth="1"/>
    <col min="7938" max="7938" width="14.7109375" style="88" customWidth="1"/>
    <col min="7939" max="8192" width="11.5703125" style="88"/>
    <col min="8193" max="8193" width="54.140625" style="88" customWidth="1"/>
    <col min="8194" max="8194" width="14.7109375" style="88" customWidth="1"/>
    <col min="8195" max="8448" width="11.5703125" style="88"/>
    <col min="8449" max="8449" width="54.140625" style="88" customWidth="1"/>
    <col min="8450" max="8450" width="14.7109375" style="88" customWidth="1"/>
    <col min="8451" max="8704" width="11.5703125" style="88"/>
    <col min="8705" max="8705" width="54.140625" style="88" customWidth="1"/>
    <col min="8706" max="8706" width="14.7109375" style="88" customWidth="1"/>
    <col min="8707" max="8960" width="11.5703125" style="88"/>
    <col min="8961" max="8961" width="54.140625" style="88" customWidth="1"/>
    <col min="8962" max="8962" width="14.7109375" style="88" customWidth="1"/>
    <col min="8963" max="9216" width="11.5703125" style="88"/>
    <col min="9217" max="9217" width="54.140625" style="88" customWidth="1"/>
    <col min="9218" max="9218" width="14.7109375" style="88" customWidth="1"/>
    <col min="9219" max="9472" width="11.5703125" style="88"/>
    <col min="9473" max="9473" width="54.140625" style="88" customWidth="1"/>
    <col min="9474" max="9474" width="14.7109375" style="88" customWidth="1"/>
    <col min="9475" max="9728" width="11.5703125" style="88"/>
    <col min="9729" max="9729" width="54.140625" style="88" customWidth="1"/>
    <col min="9730" max="9730" width="14.7109375" style="88" customWidth="1"/>
    <col min="9731" max="9984" width="11.5703125" style="88"/>
    <col min="9985" max="9985" width="54.140625" style="88" customWidth="1"/>
    <col min="9986" max="9986" width="14.7109375" style="88" customWidth="1"/>
    <col min="9987" max="10240" width="11.5703125" style="88"/>
    <col min="10241" max="10241" width="54.140625" style="88" customWidth="1"/>
    <col min="10242" max="10242" width="14.7109375" style="88" customWidth="1"/>
    <col min="10243" max="10496" width="11.5703125" style="88"/>
    <col min="10497" max="10497" width="54.140625" style="88" customWidth="1"/>
    <col min="10498" max="10498" width="14.7109375" style="88" customWidth="1"/>
    <col min="10499" max="10752" width="11.5703125" style="88"/>
    <col min="10753" max="10753" width="54.140625" style="88" customWidth="1"/>
    <col min="10754" max="10754" width="14.7109375" style="88" customWidth="1"/>
    <col min="10755" max="11008" width="11.5703125" style="88"/>
    <col min="11009" max="11009" width="54.140625" style="88" customWidth="1"/>
    <col min="11010" max="11010" width="14.7109375" style="88" customWidth="1"/>
    <col min="11011" max="11264" width="11.5703125" style="88"/>
    <col min="11265" max="11265" width="54.140625" style="88" customWidth="1"/>
    <col min="11266" max="11266" width="14.7109375" style="88" customWidth="1"/>
    <col min="11267" max="11520" width="11.5703125" style="88"/>
    <col min="11521" max="11521" width="54.140625" style="88" customWidth="1"/>
    <col min="11522" max="11522" width="14.7109375" style="88" customWidth="1"/>
    <col min="11523" max="11776" width="11.5703125" style="88"/>
    <col min="11777" max="11777" width="54.140625" style="88" customWidth="1"/>
    <col min="11778" max="11778" width="14.7109375" style="88" customWidth="1"/>
    <col min="11779" max="12032" width="11.5703125" style="88"/>
    <col min="12033" max="12033" width="54.140625" style="88" customWidth="1"/>
    <col min="12034" max="12034" width="14.7109375" style="88" customWidth="1"/>
    <col min="12035" max="12288" width="11.5703125" style="88"/>
    <col min="12289" max="12289" width="54.140625" style="88" customWidth="1"/>
    <col min="12290" max="12290" width="14.7109375" style="88" customWidth="1"/>
    <col min="12291" max="12544" width="11.5703125" style="88"/>
    <col min="12545" max="12545" width="54.140625" style="88" customWidth="1"/>
    <col min="12546" max="12546" width="14.7109375" style="88" customWidth="1"/>
    <col min="12547" max="12800" width="11.5703125" style="88"/>
    <col min="12801" max="12801" width="54.140625" style="88" customWidth="1"/>
    <col min="12802" max="12802" width="14.7109375" style="88" customWidth="1"/>
    <col min="12803" max="13056" width="11.5703125" style="88"/>
    <col min="13057" max="13057" width="54.140625" style="88" customWidth="1"/>
    <col min="13058" max="13058" width="14.7109375" style="88" customWidth="1"/>
    <col min="13059" max="13312" width="11.5703125" style="88"/>
    <col min="13313" max="13313" width="54.140625" style="88" customWidth="1"/>
    <col min="13314" max="13314" width="14.7109375" style="88" customWidth="1"/>
    <col min="13315" max="13568" width="11.5703125" style="88"/>
    <col min="13569" max="13569" width="54.140625" style="88" customWidth="1"/>
    <col min="13570" max="13570" width="14.7109375" style="88" customWidth="1"/>
    <col min="13571" max="13824" width="11.5703125" style="88"/>
    <col min="13825" max="13825" width="54.140625" style="88" customWidth="1"/>
    <col min="13826" max="13826" width="14.7109375" style="88" customWidth="1"/>
    <col min="13827" max="14080" width="11.5703125" style="88"/>
    <col min="14081" max="14081" width="54.140625" style="88" customWidth="1"/>
    <col min="14082" max="14082" width="14.7109375" style="88" customWidth="1"/>
    <col min="14083" max="14336" width="11.5703125" style="88"/>
    <col min="14337" max="14337" width="54.140625" style="88" customWidth="1"/>
    <col min="14338" max="14338" width="14.7109375" style="88" customWidth="1"/>
    <col min="14339" max="14592" width="11.5703125" style="88"/>
    <col min="14593" max="14593" width="54.140625" style="88" customWidth="1"/>
    <col min="14594" max="14594" width="14.7109375" style="88" customWidth="1"/>
    <col min="14595" max="14848" width="11.5703125" style="88"/>
    <col min="14849" max="14849" width="54.140625" style="88" customWidth="1"/>
    <col min="14850" max="14850" width="14.7109375" style="88" customWidth="1"/>
    <col min="14851" max="15104" width="11.5703125" style="88"/>
    <col min="15105" max="15105" width="54.140625" style="88" customWidth="1"/>
    <col min="15106" max="15106" width="14.7109375" style="88" customWidth="1"/>
    <col min="15107" max="15360" width="11.5703125" style="88"/>
    <col min="15361" max="15361" width="54.140625" style="88" customWidth="1"/>
    <col min="15362" max="15362" width="14.7109375" style="88" customWidth="1"/>
    <col min="15363" max="15616" width="11.5703125" style="88"/>
    <col min="15617" max="15617" width="54.140625" style="88" customWidth="1"/>
    <col min="15618" max="15618" width="14.7109375" style="88" customWidth="1"/>
    <col min="15619" max="15872" width="11.5703125" style="88"/>
    <col min="15873" max="15873" width="54.140625" style="88" customWidth="1"/>
    <col min="15874" max="15874" width="14.7109375" style="88" customWidth="1"/>
    <col min="15875" max="16128" width="11.5703125" style="88"/>
    <col min="16129" max="16129" width="54.140625" style="88" customWidth="1"/>
    <col min="16130" max="16130" width="14.7109375" style="88" customWidth="1"/>
    <col min="16131" max="16384" width="11.5703125" style="88"/>
  </cols>
  <sheetData>
    <row r="1" spans="1:4" s="130" customFormat="1" ht="45" customHeight="1">
      <c r="A1" s="133" t="s">
        <v>624</v>
      </c>
      <c r="B1" s="168"/>
      <c r="C1" s="168"/>
      <c r="D1" s="132"/>
    </row>
    <row r="2" spans="1:4" ht="13.5" thickBot="1"/>
    <row r="3" spans="1:4" ht="30" customHeight="1" thickBot="1">
      <c r="A3" s="710" t="s">
        <v>221</v>
      </c>
      <c r="B3" s="710" t="s">
        <v>63</v>
      </c>
    </row>
    <row r="4" spans="1:4" ht="19.899999999999999" customHeight="1">
      <c r="A4" s="627" t="s">
        <v>625</v>
      </c>
      <c r="B4" s="165">
        <v>124470</v>
      </c>
    </row>
    <row r="5" spans="1:4" ht="19.899999999999999" customHeight="1">
      <c r="A5" s="627" t="s">
        <v>626</v>
      </c>
      <c r="B5" s="165">
        <v>45584</v>
      </c>
    </row>
    <row r="6" spans="1:4" ht="19.899999999999999" customHeight="1">
      <c r="A6" s="627" t="s">
        <v>627</v>
      </c>
      <c r="B6" s="165">
        <v>35007</v>
      </c>
    </row>
    <row r="7" spans="1:4" ht="19.899999999999999" customHeight="1">
      <c r="A7" s="627" t="s">
        <v>628</v>
      </c>
      <c r="B7" s="165">
        <v>12258</v>
      </c>
    </row>
    <row r="8" spans="1:4" ht="19.899999999999999" customHeight="1">
      <c r="A8" s="627" t="s">
        <v>629</v>
      </c>
      <c r="B8" s="165">
        <v>10781</v>
      </c>
    </row>
    <row r="9" spans="1:4" ht="19.899999999999999" customHeight="1">
      <c r="A9" s="627" t="s">
        <v>630</v>
      </c>
      <c r="B9" s="165">
        <v>7655</v>
      </c>
    </row>
    <row r="10" spans="1:4" ht="19.899999999999999" customHeight="1">
      <c r="A10" s="622" t="s">
        <v>631</v>
      </c>
      <c r="B10" s="165">
        <v>4582</v>
      </c>
    </row>
    <row r="11" spans="1:4" ht="19.899999999999999" customHeight="1">
      <c r="A11" s="622" t="s">
        <v>632</v>
      </c>
      <c r="B11" s="165">
        <v>4274</v>
      </c>
    </row>
    <row r="12" spans="1:4" ht="19.899999999999999" customHeight="1">
      <c r="A12" s="622" t="s">
        <v>633</v>
      </c>
      <c r="B12" s="165">
        <v>3998</v>
      </c>
    </row>
    <row r="13" spans="1:4" ht="19.899999999999999" customHeight="1">
      <c r="A13" s="627" t="s">
        <v>634</v>
      </c>
      <c r="B13" s="165">
        <v>3468</v>
      </c>
    </row>
    <row r="14" spans="1:4" ht="19.899999999999999" customHeight="1">
      <c r="A14" s="627" t="s">
        <v>635</v>
      </c>
      <c r="B14" s="165">
        <v>2043</v>
      </c>
    </row>
    <row r="15" spans="1:4" ht="19.899999999999999" customHeight="1" thickBot="1">
      <c r="A15" s="621" t="s">
        <v>636</v>
      </c>
      <c r="B15" s="166">
        <v>1477</v>
      </c>
    </row>
    <row r="16" spans="1:4" ht="19.899999999999999" customHeight="1" thickBot="1">
      <c r="A16" s="716" t="s">
        <v>58</v>
      </c>
      <c r="B16" s="717">
        <v>210013</v>
      </c>
    </row>
    <row r="17" spans="1:2" ht="15" customHeight="1">
      <c r="A17" s="167"/>
    </row>
    <row r="18" spans="1:2" ht="25.15" customHeight="1">
      <c r="A18" s="445" t="s">
        <v>637</v>
      </c>
      <c r="B18" s="331"/>
    </row>
  </sheetData>
  <pageMargins left="0.75" right="0.75" top="1" bottom="1" header="0" footer="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J34" sqref="J34"/>
    </sheetView>
  </sheetViews>
  <sheetFormatPr baseColWidth="10" defaultRowHeight="12.75"/>
  <cols>
    <col min="1" max="1" width="12.7109375" style="131" customWidth="1"/>
    <col min="2" max="2" width="14.28515625" style="131" customWidth="1"/>
    <col min="3" max="5" width="12.7109375" style="131" customWidth="1"/>
    <col min="6" max="254" width="11.5703125" style="131"/>
    <col min="255" max="261" width="12.7109375" style="131" customWidth="1"/>
    <col min="262" max="510" width="11.5703125" style="131"/>
    <col min="511" max="517" width="12.7109375" style="131" customWidth="1"/>
    <col min="518" max="766" width="11.5703125" style="131"/>
    <col min="767" max="773" width="12.7109375" style="131" customWidth="1"/>
    <col min="774" max="1022" width="11.5703125" style="131"/>
    <col min="1023" max="1029" width="12.7109375" style="131" customWidth="1"/>
    <col min="1030" max="1278" width="11.5703125" style="131"/>
    <col min="1279" max="1285" width="12.7109375" style="131" customWidth="1"/>
    <col min="1286" max="1534" width="11.5703125" style="131"/>
    <col min="1535" max="1541" width="12.7109375" style="131" customWidth="1"/>
    <col min="1542" max="1790" width="11.5703125" style="131"/>
    <col min="1791" max="1797" width="12.7109375" style="131" customWidth="1"/>
    <col min="1798" max="2046" width="11.5703125" style="131"/>
    <col min="2047" max="2053" width="12.7109375" style="131" customWidth="1"/>
    <col min="2054" max="2302" width="11.5703125" style="131"/>
    <col min="2303" max="2309" width="12.7109375" style="131" customWidth="1"/>
    <col min="2310" max="2558" width="11.5703125" style="131"/>
    <col min="2559" max="2565" width="12.7109375" style="131" customWidth="1"/>
    <col min="2566" max="2814" width="11.5703125" style="131"/>
    <col min="2815" max="2821" width="12.7109375" style="131" customWidth="1"/>
    <col min="2822" max="3070" width="11.5703125" style="131"/>
    <col min="3071" max="3077" width="12.7109375" style="131" customWidth="1"/>
    <col min="3078" max="3326" width="11.5703125" style="131"/>
    <col min="3327" max="3333" width="12.7109375" style="131" customWidth="1"/>
    <col min="3334" max="3582" width="11.5703125" style="131"/>
    <col min="3583" max="3589" width="12.7109375" style="131" customWidth="1"/>
    <col min="3590" max="3838" width="11.5703125" style="131"/>
    <col min="3839" max="3845" width="12.7109375" style="131" customWidth="1"/>
    <col min="3846" max="4094" width="11.5703125" style="131"/>
    <col min="4095" max="4101" width="12.7109375" style="131" customWidth="1"/>
    <col min="4102" max="4350" width="11.5703125" style="131"/>
    <col min="4351" max="4357" width="12.7109375" style="131" customWidth="1"/>
    <col min="4358" max="4606" width="11.5703125" style="131"/>
    <col min="4607" max="4613" width="12.7109375" style="131" customWidth="1"/>
    <col min="4614" max="4862" width="11.5703125" style="131"/>
    <col min="4863" max="4869" width="12.7109375" style="131" customWidth="1"/>
    <col min="4870" max="5118" width="11.5703125" style="131"/>
    <col min="5119" max="5125" width="12.7109375" style="131" customWidth="1"/>
    <col min="5126" max="5374" width="11.5703125" style="131"/>
    <col min="5375" max="5381" width="12.7109375" style="131" customWidth="1"/>
    <col min="5382" max="5630" width="11.5703125" style="131"/>
    <col min="5631" max="5637" width="12.7109375" style="131" customWidth="1"/>
    <col min="5638" max="5886" width="11.5703125" style="131"/>
    <col min="5887" max="5893" width="12.7109375" style="131" customWidth="1"/>
    <col min="5894" max="6142" width="11.5703125" style="131"/>
    <col min="6143" max="6149" width="12.7109375" style="131" customWidth="1"/>
    <col min="6150" max="6398" width="11.5703125" style="131"/>
    <col min="6399" max="6405" width="12.7109375" style="131" customWidth="1"/>
    <col min="6406" max="6654" width="11.5703125" style="131"/>
    <col min="6655" max="6661" width="12.7109375" style="131" customWidth="1"/>
    <col min="6662" max="6910" width="11.5703125" style="131"/>
    <col min="6911" max="6917" width="12.7109375" style="131" customWidth="1"/>
    <col min="6918" max="7166" width="11.5703125" style="131"/>
    <col min="7167" max="7173" width="12.7109375" style="131" customWidth="1"/>
    <col min="7174" max="7422" width="11.5703125" style="131"/>
    <col min="7423" max="7429" width="12.7109375" style="131" customWidth="1"/>
    <col min="7430" max="7678" width="11.5703125" style="131"/>
    <col min="7679" max="7685" width="12.7109375" style="131" customWidth="1"/>
    <col min="7686" max="7934" width="11.5703125" style="131"/>
    <col min="7935" max="7941" width="12.7109375" style="131" customWidth="1"/>
    <col min="7942" max="8190" width="11.5703125" style="131"/>
    <col min="8191" max="8197" width="12.7109375" style="131" customWidth="1"/>
    <col min="8198" max="8446" width="11.5703125" style="131"/>
    <col min="8447" max="8453" width="12.7109375" style="131" customWidth="1"/>
    <col min="8454" max="8702" width="11.5703125" style="131"/>
    <col min="8703" max="8709" width="12.7109375" style="131" customWidth="1"/>
    <col min="8710" max="8958" width="11.5703125" style="131"/>
    <col min="8959" max="8965" width="12.7109375" style="131" customWidth="1"/>
    <col min="8966" max="9214" width="11.5703125" style="131"/>
    <col min="9215" max="9221" width="12.7109375" style="131" customWidth="1"/>
    <col min="9222" max="9470" width="11.5703125" style="131"/>
    <col min="9471" max="9477" width="12.7109375" style="131" customWidth="1"/>
    <col min="9478" max="9726" width="11.5703125" style="131"/>
    <col min="9727" max="9733" width="12.7109375" style="131" customWidth="1"/>
    <col min="9734" max="9982" width="11.5703125" style="131"/>
    <col min="9983" max="9989" width="12.7109375" style="131" customWidth="1"/>
    <col min="9990" max="10238" width="11.5703125" style="131"/>
    <col min="10239" max="10245" width="12.7109375" style="131" customWidth="1"/>
    <col min="10246" max="10494" width="11.5703125" style="131"/>
    <col min="10495" max="10501" width="12.7109375" style="131" customWidth="1"/>
    <col min="10502" max="10750" width="11.5703125" style="131"/>
    <col min="10751" max="10757" width="12.7109375" style="131" customWidth="1"/>
    <col min="10758" max="11006" width="11.5703125" style="131"/>
    <col min="11007" max="11013" width="12.7109375" style="131" customWidth="1"/>
    <col min="11014" max="11262" width="11.5703125" style="131"/>
    <col min="11263" max="11269" width="12.7109375" style="131" customWidth="1"/>
    <col min="11270" max="11518" width="11.5703125" style="131"/>
    <col min="11519" max="11525" width="12.7109375" style="131" customWidth="1"/>
    <col min="11526" max="11774" width="11.5703125" style="131"/>
    <col min="11775" max="11781" width="12.7109375" style="131" customWidth="1"/>
    <col min="11782" max="12030" width="11.5703125" style="131"/>
    <col min="12031" max="12037" width="12.7109375" style="131" customWidth="1"/>
    <col min="12038" max="12286" width="11.5703125" style="131"/>
    <col min="12287" max="12293" width="12.7109375" style="131" customWidth="1"/>
    <col min="12294" max="12542" width="11.5703125" style="131"/>
    <col min="12543" max="12549" width="12.7109375" style="131" customWidth="1"/>
    <col min="12550" max="12798" width="11.5703125" style="131"/>
    <col min="12799" max="12805" width="12.7109375" style="131" customWidth="1"/>
    <col min="12806" max="13054" width="11.5703125" style="131"/>
    <col min="13055" max="13061" width="12.7109375" style="131" customWidth="1"/>
    <col min="13062" max="13310" width="11.5703125" style="131"/>
    <col min="13311" max="13317" width="12.7109375" style="131" customWidth="1"/>
    <col min="13318" max="13566" width="11.5703125" style="131"/>
    <col min="13567" max="13573" width="12.7109375" style="131" customWidth="1"/>
    <col min="13574" max="13822" width="11.5703125" style="131"/>
    <col min="13823" max="13829" width="12.7109375" style="131" customWidth="1"/>
    <col min="13830" max="14078" width="11.5703125" style="131"/>
    <col min="14079" max="14085" width="12.7109375" style="131" customWidth="1"/>
    <col min="14086" max="14334" width="11.5703125" style="131"/>
    <col min="14335" max="14341" width="12.7109375" style="131" customWidth="1"/>
    <col min="14342" max="14590" width="11.5703125" style="131"/>
    <col min="14591" max="14597" width="12.7109375" style="131" customWidth="1"/>
    <col min="14598" max="14846" width="11.5703125" style="131"/>
    <col min="14847" max="14853" width="12.7109375" style="131" customWidth="1"/>
    <col min="14854" max="15102" width="11.5703125" style="131"/>
    <col min="15103" max="15109" width="12.7109375" style="131" customWidth="1"/>
    <col min="15110" max="15358" width="11.5703125" style="131"/>
    <col min="15359" max="15365" width="12.7109375" style="131" customWidth="1"/>
    <col min="15366" max="15614" width="11.5703125" style="131"/>
    <col min="15615" max="15621" width="12.7109375" style="131" customWidth="1"/>
    <col min="15622" max="15870" width="11.5703125" style="131"/>
    <col min="15871" max="15877" width="12.7109375" style="131" customWidth="1"/>
    <col min="15878" max="16126" width="11.5703125" style="131"/>
    <col min="16127" max="16133" width="12.7109375" style="131" customWidth="1"/>
    <col min="16134" max="16383" width="11.5703125" style="131"/>
    <col min="16384" max="16384" width="11.5703125" style="131" customWidth="1"/>
  </cols>
  <sheetData>
    <row r="1" spans="1:6" s="130" customFormat="1" ht="45" customHeight="1">
      <c r="A1" s="133" t="s">
        <v>680</v>
      </c>
      <c r="B1" s="133"/>
      <c r="C1" s="133"/>
      <c r="D1" s="133"/>
      <c r="E1" s="133"/>
      <c r="F1" s="133"/>
    </row>
    <row r="2" spans="1:6" s="84" customFormat="1"/>
    <row r="34" spans="1:7" ht="51">
      <c r="A34" s="1117" t="s">
        <v>171</v>
      </c>
      <c r="B34" s="1117" t="s">
        <v>180</v>
      </c>
      <c r="C34" s="1117" t="s">
        <v>116</v>
      </c>
      <c r="D34" s="1117" t="s">
        <v>638</v>
      </c>
      <c r="E34" s="1117" t="s">
        <v>222</v>
      </c>
      <c r="F34" s="1117" t="s">
        <v>223</v>
      </c>
      <c r="G34" s="1117" t="s">
        <v>58</v>
      </c>
    </row>
    <row r="35" spans="1:7" ht="18" customHeight="1">
      <c r="A35" s="1118">
        <v>2009</v>
      </c>
      <c r="B35" s="1119">
        <v>139298</v>
      </c>
      <c r="C35" s="1119">
        <v>48019</v>
      </c>
      <c r="D35" s="1119">
        <v>11313</v>
      </c>
      <c r="E35" s="1119">
        <v>74083</v>
      </c>
      <c r="F35" s="1119">
        <v>17454</v>
      </c>
      <c r="G35" s="1119">
        <f t="shared" ref="G35:G42" si="0">SUM(B35:F35)</f>
        <v>290167</v>
      </c>
    </row>
    <row r="36" spans="1:7" ht="18" customHeight="1">
      <c r="A36" s="1118">
        <v>2010</v>
      </c>
      <c r="B36" s="1119">
        <v>155555</v>
      </c>
      <c r="C36" s="1119">
        <v>49976</v>
      </c>
      <c r="D36" s="1119">
        <v>16241</v>
      </c>
      <c r="E36" s="1119">
        <v>93924</v>
      </c>
      <c r="F36" s="1119">
        <v>17852</v>
      </c>
      <c r="G36" s="1119">
        <f t="shared" si="0"/>
        <v>333548</v>
      </c>
    </row>
    <row r="37" spans="1:7" ht="18" customHeight="1">
      <c r="A37" s="1118">
        <v>2011</v>
      </c>
      <c r="B37" s="1119">
        <v>158799</v>
      </c>
      <c r="C37" s="1119">
        <v>52600</v>
      </c>
      <c r="D37" s="1119">
        <v>20904</v>
      </c>
      <c r="E37" s="1119">
        <v>99132</v>
      </c>
      <c r="F37" s="1119">
        <v>18416</v>
      </c>
      <c r="G37" s="1119">
        <f t="shared" si="0"/>
        <v>349851</v>
      </c>
    </row>
    <row r="38" spans="1:7" ht="18" customHeight="1">
      <c r="A38" s="1118">
        <v>2012</v>
      </c>
      <c r="B38" s="1119">
        <v>160883</v>
      </c>
      <c r="C38" s="1119">
        <v>54438</v>
      </c>
      <c r="D38" s="1119">
        <v>21534</v>
      </c>
      <c r="E38" s="1119">
        <v>99711</v>
      </c>
      <c r="F38" s="1119">
        <v>18042</v>
      </c>
      <c r="G38" s="1119">
        <f t="shared" si="0"/>
        <v>354608</v>
      </c>
    </row>
    <row r="39" spans="1:7" ht="18" customHeight="1">
      <c r="A39" s="1118">
        <v>2013</v>
      </c>
      <c r="B39" s="1119">
        <v>166124</v>
      </c>
      <c r="C39" s="1119">
        <v>58345</v>
      </c>
      <c r="D39" s="1119">
        <v>23760</v>
      </c>
      <c r="E39" s="1119">
        <v>100895</v>
      </c>
      <c r="F39" s="1119">
        <v>19090</v>
      </c>
      <c r="G39" s="1119">
        <f t="shared" si="0"/>
        <v>368214</v>
      </c>
    </row>
    <row r="40" spans="1:7" ht="18" customHeight="1">
      <c r="A40" s="1118">
        <v>2014</v>
      </c>
      <c r="B40" s="1119">
        <v>165166</v>
      </c>
      <c r="C40" s="1119">
        <v>63305</v>
      </c>
      <c r="D40" s="1119">
        <v>23561</v>
      </c>
      <c r="E40" s="1119">
        <v>101111</v>
      </c>
      <c r="F40" s="1119">
        <v>18005</v>
      </c>
      <c r="G40" s="1119">
        <f t="shared" si="0"/>
        <v>371148</v>
      </c>
    </row>
    <row r="41" spans="1:7" ht="18" customHeight="1">
      <c r="A41" s="1118">
        <v>2015</v>
      </c>
      <c r="B41" s="1119">
        <v>169888</v>
      </c>
      <c r="C41" s="1119">
        <v>67411</v>
      </c>
      <c r="D41" s="1119">
        <v>25186</v>
      </c>
      <c r="E41" s="1119">
        <v>104491</v>
      </c>
      <c r="F41" s="1119">
        <v>18631</v>
      </c>
      <c r="G41" s="1119">
        <f t="shared" si="0"/>
        <v>385607</v>
      </c>
    </row>
    <row r="42" spans="1:7" ht="18" customHeight="1">
      <c r="A42" s="1118">
        <v>2016</v>
      </c>
      <c r="B42" s="1119">
        <v>175821</v>
      </c>
      <c r="C42" s="1119">
        <v>70118</v>
      </c>
      <c r="D42" s="1119">
        <v>25707</v>
      </c>
      <c r="E42" s="1119">
        <v>109620</v>
      </c>
      <c r="F42" s="1119">
        <v>18652</v>
      </c>
      <c r="G42" s="1119">
        <f t="shared" si="0"/>
        <v>399918</v>
      </c>
    </row>
    <row r="44" spans="1:7">
      <c r="A44" s="139"/>
    </row>
  </sheetData>
  <pageMargins left="0.75" right="0.75" top="1" bottom="1"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D23" sqref="D23"/>
    </sheetView>
  </sheetViews>
  <sheetFormatPr baseColWidth="10" defaultRowHeight="12.75"/>
  <cols>
    <col min="1" max="1" width="51.42578125" style="88" customWidth="1"/>
    <col min="2" max="2" width="12.140625" style="88" customWidth="1"/>
    <col min="3" max="3" width="13.85546875" style="88" customWidth="1"/>
    <col min="4" max="4" width="14.42578125" style="88" customWidth="1"/>
    <col min="5" max="256" width="11.5703125" style="88"/>
    <col min="257" max="257" width="37.7109375" style="88" bestFit="1" customWidth="1"/>
    <col min="258" max="260" width="12.7109375" style="88" customWidth="1"/>
    <col min="261" max="512" width="11.5703125" style="88"/>
    <col min="513" max="513" width="37.7109375" style="88" bestFit="1" customWidth="1"/>
    <col min="514" max="516" width="12.7109375" style="88" customWidth="1"/>
    <col min="517" max="768" width="11.5703125" style="88"/>
    <col min="769" max="769" width="37.7109375" style="88" bestFit="1" customWidth="1"/>
    <col min="770" max="772" width="12.7109375" style="88" customWidth="1"/>
    <col min="773" max="1024" width="11.5703125" style="88"/>
    <col min="1025" max="1025" width="37.7109375" style="88" bestFit="1" customWidth="1"/>
    <col min="1026" max="1028" width="12.7109375" style="88" customWidth="1"/>
    <col min="1029" max="1280" width="11.5703125" style="88"/>
    <col min="1281" max="1281" width="37.7109375" style="88" bestFit="1" customWidth="1"/>
    <col min="1282" max="1284" width="12.7109375" style="88" customWidth="1"/>
    <col min="1285" max="1536" width="11.5703125" style="88"/>
    <col min="1537" max="1537" width="37.7109375" style="88" bestFit="1" customWidth="1"/>
    <col min="1538" max="1540" width="12.7109375" style="88" customWidth="1"/>
    <col min="1541" max="1792" width="11.5703125" style="88"/>
    <col min="1793" max="1793" width="37.7109375" style="88" bestFit="1" customWidth="1"/>
    <col min="1794" max="1796" width="12.7109375" style="88" customWidth="1"/>
    <col min="1797" max="2048" width="11.5703125" style="88"/>
    <col min="2049" max="2049" width="37.7109375" style="88" bestFit="1" customWidth="1"/>
    <col min="2050" max="2052" width="12.7109375" style="88" customWidth="1"/>
    <col min="2053" max="2304" width="11.5703125" style="88"/>
    <col min="2305" max="2305" width="37.7109375" style="88" bestFit="1" customWidth="1"/>
    <col min="2306" max="2308" width="12.7109375" style="88" customWidth="1"/>
    <col min="2309" max="2560" width="11.5703125" style="88"/>
    <col min="2561" max="2561" width="37.7109375" style="88" bestFit="1" customWidth="1"/>
    <col min="2562" max="2564" width="12.7109375" style="88" customWidth="1"/>
    <col min="2565" max="2816" width="11.5703125" style="88"/>
    <col min="2817" max="2817" width="37.7109375" style="88" bestFit="1" customWidth="1"/>
    <col min="2818" max="2820" width="12.7109375" style="88" customWidth="1"/>
    <col min="2821" max="3072" width="11.5703125" style="88"/>
    <col min="3073" max="3073" width="37.7109375" style="88" bestFit="1" customWidth="1"/>
    <col min="3074" max="3076" width="12.7109375" style="88" customWidth="1"/>
    <col min="3077" max="3328" width="11.5703125" style="88"/>
    <col min="3329" max="3329" width="37.7109375" style="88" bestFit="1" customWidth="1"/>
    <col min="3330" max="3332" width="12.7109375" style="88" customWidth="1"/>
    <col min="3333" max="3584" width="11.5703125" style="88"/>
    <col min="3585" max="3585" width="37.7109375" style="88" bestFit="1" customWidth="1"/>
    <col min="3586" max="3588" width="12.7109375" style="88" customWidth="1"/>
    <col min="3589" max="3840" width="11.5703125" style="88"/>
    <col min="3841" max="3841" width="37.7109375" style="88" bestFit="1" customWidth="1"/>
    <col min="3842" max="3844" width="12.7109375" style="88" customWidth="1"/>
    <col min="3845" max="4096" width="11.5703125" style="88"/>
    <col min="4097" max="4097" width="37.7109375" style="88" bestFit="1" customWidth="1"/>
    <col min="4098" max="4100" width="12.7109375" style="88" customWidth="1"/>
    <col min="4101" max="4352" width="11.5703125" style="88"/>
    <col min="4353" max="4353" width="37.7109375" style="88" bestFit="1" customWidth="1"/>
    <col min="4354" max="4356" width="12.7109375" style="88" customWidth="1"/>
    <col min="4357" max="4608" width="11.5703125" style="88"/>
    <col min="4609" max="4609" width="37.7109375" style="88" bestFit="1" customWidth="1"/>
    <col min="4610" max="4612" width="12.7109375" style="88" customWidth="1"/>
    <col min="4613" max="4864" width="11.5703125" style="88"/>
    <col min="4865" max="4865" width="37.7109375" style="88" bestFit="1" customWidth="1"/>
    <col min="4866" max="4868" width="12.7109375" style="88" customWidth="1"/>
    <col min="4869" max="5120" width="11.5703125" style="88"/>
    <col min="5121" max="5121" width="37.7109375" style="88" bestFit="1" customWidth="1"/>
    <col min="5122" max="5124" width="12.7109375" style="88" customWidth="1"/>
    <col min="5125" max="5376" width="11.5703125" style="88"/>
    <col min="5377" max="5377" width="37.7109375" style="88" bestFit="1" customWidth="1"/>
    <col min="5378" max="5380" width="12.7109375" style="88" customWidth="1"/>
    <col min="5381" max="5632" width="11.5703125" style="88"/>
    <col min="5633" max="5633" width="37.7109375" style="88" bestFit="1" customWidth="1"/>
    <col min="5634" max="5636" width="12.7109375" style="88" customWidth="1"/>
    <col min="5637" max="5888" width="11.5703125" style="88"/>
    <col min="5889" max="5889" width="37.7109375" style="88" bestFit="1" customWidth="1"/>
    <col min="5890" max="5892" width="12.7109375" style="88" customWidth="1"/>
    <col min="5893" max="6144" width="11.5703125" style="88"/>
    <col min="6145" max="6145" width="37.7109375" style="88" bestFit="1" customWidth="1"/>
    <col min="6146" max="6148" width="12.7109375" style="88" customWidth="1"/>
    <col min="6149" max="6400" width="11.5703125" style="88"/>
    <col min="6401" max="6401" width="37.7109375" style="88" bestFit="1" customWidth="1"/>
    <col min="6402" max="6404" width="12.7109375" style="88" customWidth="1"/>
    <col min="6405" max="6656" width="11.5703125" style="88"/>
    <col min="6657" max="6657" width="37.7109375" style="88" bestFit="1" customWidth="1"/>
    <col min="6658" max="6660" width="12.7109375" style="88" customWidth="1"/>
    <col min="6661" max="6912" width="11.5703125" style="88"/>
    <col min="6913" max="6913" width="37.7109375" style="88" bestFit="1" customWidth="1"/>
    <col min="6914" max="6916" width="12.7109375" style="88" customWidth="1"/>
    <col min="6917" max="7168" width="11.5703125" style="88"/>
    <col min="7169" max="7169" width="37.7109375" style="88" bestFit="1" customWidth="1"/>
    <col min="7170" max="7172" width="12.7109375" style="88" customWidth="1"/>
    <col min="7173" max="7424" width="11.5703125" style="88"/>
    <col min="7425" max="7425" width="37.7109375" style="88" bestFit="1" customWidth="1"/>
    <col min="7426" max="7428" width="12.7109375" style="88" customWidth="1"/>
    <col min="7429" max="7680" width="11.5703125" style="88"/>
    <col min="7681" max="7681" width="37.7109375" style="88" bestFit="1" customWidth="1"/>
    <col min="7682" max="7684" width="12.7109375" style="88" customWidth="1"/>
    <col min="7685" max="7936" width="11.5703125" style="88"/>
    <col min="7937" max="7937" width="37.7109375" style="88" bestFit="1" customWidth="1"/>
    <col min="7938" max="7940" width="12.7109375" style="88" customWidth="1"/>
    <col min="7941" max="8192" width="11.5703125" style="88"/>
    <col min="8193" max="8193" width="37.7109375" style="88" bestFit="1" customWidth="1"/>
    <col min="8194" max="8196" width="12.7109375" style="88" customWidth="1"/>
    <col min="8197" max="8448" width="11.5703125" style="88"/>
    <col min="8449" max="8449" width="37.7109375" style="88" bestFit="1" customWidth="1"/>
    <col min="8450" max="8452" width="12.7109375" style="88" customWidth="1"/>
    <col min="8453" max="8704" width="11.5703125" style="88"/>
    <col min="8705" max="8705" width="37.7109375" style="88" bestFit="1" customWidth="1"/>
    <col min="8706" max="8708" width="12.7109375" style="88" customWidth="1"/>
    <col min="8709" max="8960" width="11.5703125" style="88"/>
    <col min="8961" max="8961" width="37.7109375" style="88" bestFit="1" customWidth="1"/>
    <col min="8962" max="8964" width="12.7109375" style="88" customWidth="1"/>
    <col min="8965" max="9216" width="11.5703125" style="88"/>
    <col min="9217" max="9217" width="37.7109375" style="88" bestFit="1" customWidth="1"/>
    <col min="9218" max="9220" width="12.7109375" style="88" customWidth="1"/>
    <col min="9221" max="9472" width="11.5703125" style="88"/>
    <col min="9473" max="9473" width="37.7109375" style="88" bestFit="1" customWidth="1"/>
    <col min="9474" max="9476" width="12.7109375" style="88" customWidth="1"/>
    <col min="9477" max="9728" width="11.5703125" style="88"/>
    <col min="9729" max="9729" width="37.7109375" style="88" bestFit="1" customWidth="1"/>
    <col min="9730" max="9732" width="12.7109375" style="88" customWidth="1"/>
    <col min="9733" max="9984" width="11.5703125" style="88"/>
    <col min="9985" max="9985" width="37.7109375" style="88" bestFit="1" customWidth="1"/>
    <col min="9986" max="9988" width="12.7109375" style="88" customWidth="1"/>
    <col min="9989" max="10240" width="11.5703125" style="88"/>
    <col min="10241" max="10241" width="37.7109375" style="88" bestFit="1" customWidth="1"/>
    <col min="10242" max="10244" width="12.7109375" style="88" customWidth="1"/>
    <col min="10245" max="10496" width="11.5703125" style="88"/>
    <col min="10497" max="10497" width="37.7109375" style="88" bestFit="1" customWidth="1"/>
    <col min="10498" max="10500" width="12.7109375" style="88" customWidth="1"/>
    <col min="10501" max="10752" width="11.5703125" style="88"/>
    <col min="10753" max="10753" width="37.7109375" style="88" bestFit="1" customWidth="1"/>
    <col min="10754" max="10756" width="12.7109375" style="88" customWidth="1"/>
    <col min="10757" max="11008" width="11.5703125" style="88"/>
    <col min="11009" max="11009" width="37.7109375" style="88" bestFit="1" customWidth="1"/>
    <col min="11010" max="11012" width="12.7109375" style="88" customWidth="1"/>
    <col min="11013" max="11264" width="11.5703125" style="88"/>
    <col min="11265" max="11265" width="37.7109375" style="88" bestFit="1" customWidth="1"/>
    <col min="11266" max="11268" width="12.7109375" style="88" customWidth="1"/>
    <col min="11269" max="11520" width="11.5703125" style="88"/>
    <col min="11521" max="11521" width="37.7109375" style="88" bestFit="1" customWidth="1"/>
    <col min="11522" max="11524" width="12.7109375" style="88" customWidth="1"/>
    <col min="11525" max="11776" width="11.5703125" style="88"/>
    <col min="11777" max="11777" width="37.7109375" style="88" bestFit="1" customWidth="1"/>
    <col min="11778" max="11780" width="12.7109375" style="88" customWidth="1"/>
    <col min="11781" max="12032" width="11.5703125" style="88"/>
    <col min="12033" max="12033" width="37.7109375" style="88" bestFit="1" customWidth="1"/>
    <col min="12034" max="12036" width="12.7109375" style="88" customWidth="1"/>
    <col min="12037" max="12288" width="11.5703125" style="88"/>
    <col min="12289" max="12289" width="37.7109375" style="88" bestFit="1" customWidth="1"/>
    <col min="12290" max="12292" width="12.7109375" style="88" customWidth="1"/>
    <col min="12293" max="12544" width="11.5703125" style="88"/>
    <col min="12545" max="12545" width="37.7109375" style="88" bestFit="1" customWidth="1"/>
    <col min="12546" max="12548" width="12.7109375" style="88" customWidth="1"/>
    <col min="12549" max="12800" width="11.5703125" style="88"/>
    <col min="12801" max="12801" width="37.7109375" style="88" bestFit="1" customWidth="1"/>
    <col min="12802" max="12804" width="12.7109375" style="88" customWidth="1"/>
    <col min="12805" max="13056" width="11.5703125" style="88"/>
    <col min="13057" max="13057" width="37.7109375" style="88" bestFit="1" customWidth="1"/>
    <col min="13058" max="13060" width="12.7109375" style="88" customWidth="1"/>
    <col min="13061" max="13312" width="11.5703125" style="88"/>
    <col min="13313" max="13313" width="37.7109375" style="88" bestFit="1" customWidth="1"/>
    <col min="13314" max="13316" width="12.7109375" style="88" customWidth="1"/>
    <col min="13317" max="13568" width="11.5703125" style="88"/>
    <col min="13569" max="13569" width="37.7109375" style="88" bestFit="1" customWidth="1"/>
    <col min="13570" max="13572" width="12.7109375" style="88" customWidth="1"/>
    <col min="13573" max="13824" width="11.5703125" style="88"/>
    <col min="13825" max="13825" width="37.7109375" style="88" bestFit="1" customWidth="1"/>
    <col min="13826" max="13828" width="12.7109375" style="88" customWidth="1"/>
    <col min="13829" max="14080" width="11.5703125" style="88"/>
    <col min="14081" max="14081" width="37.7109375" style="88" bestFit="1" customWidth="1"/>
    <col min="14082" max="14084" width="12.7109375" style="88" customWidth="1"/>
    <col min="14085" max="14336" width="11.5703125" style="88"/>
    <col min="14337" max="14337" width="37.7109375" style="88" bestFit="1" customWidth="1"/>
    <col min="14338" max="14340" width="12.7109375" style="88" customWidth="1"/>
    <col min="14341" max="14592" width="11.5703125" style="88"/>
    <col min="14593" max="14593" width="37.7109375" style="88" bestFit="1" customWidth="1"/>
    <col min="14594" max="14596" width="12.7109375" style="88" customWidth="1"/>
    <col min="14597" max="14848" width="11.5703125" style="88"/>
    <col min="14849" max="14849" width="37.7109375" style="88" bestFit="1" customWidth="1"/>
    <col min="14850" max="14852" width="12.7109375" style="88" customWidth="1"/>
    <col min="14853" max="15104" width="11.5703125" style="88"/>
    <col min="15105" max="15105" width="37.7109375" style="88" bestFit="1" customWidth="1"/>
    <col min="15106" max="15108" width="12.7109375" style="88" customWidth="1"/>
    <col min="15109" max="15360" width="11.5703125" style="88"/>
    <col min="15361" max="15361" width="37.7109375" style="88" bestFit="1" customWidth="1"/>
    <col min="15362" max="15364" width="12.7109375" style="88" customWidth="1"/>
    <col min="15365" max="15616" width="11.5703125" style="88"/>
    <col min="15617" max="15617" width="37.7109375" style="88" bestFit="1" customWidth="1"/>
    <col min="15618" max="15620" width="12.7109375" style="88" customWidth="1"/>
    <col min="15621" max="15872" width="11.5703125" style="88"/>
    <col min="15873" max="15873" width="37.7109375" style="88" bestFit="1" customWidth="1"/>
    <col min="15874" max="15876" width="12.7109375" style="88" customWidth="1"/>
    <col min="15877" max="16128" width="11.5703125" style="88"/>
    <col min="16129" max="16129" width="37.7109375" style="88" bestFit="1" customWidth="1"/>
    <col min="16130" max="16132" width="12.7109375" style="88" customWidth="1"/>
    <col min="16133" max="16384" width="11.5703125" style="88"/>
  </cols>
  <sheetData>
    <row r="1" spans="1:4" s="130" customFormat="1" ht="45" customHeight="1">
      <c r="A1" s="133" t="s">
        <v>224</v>
      </c>
      <c r="B1" s="133"/>
      <c r="C1" s="133"/>
      <c r="D1" s="133"/>
    </row>
    <row r="2" spans="1:4" s="131" customFormat="1" ht="13.5" thickBot="1"/>
    <row r="3" spans="1:4" s="131" customFormat="1" ht="39" customHeight="1" thickBot="1">
      <c r="A3" s="718" t="s">
        <v>225</v>
      </c>
      <c r="B3" s="719" t="s">
        <v>221</v>
      </c>
      <c r="C3" s="719" t="s">
        <v>226</v>
      </c>
      <c r="D3" s="706" t="s">
        <v>216</v>
      </c>
    </row>
    <row r="4" spans="1:4" s="131" customFormat="1" ht="19.899999999999999" customHeight="1">
      <c r="A4" s="634" t="s">
        <v>639</v>
      </c>
      <c r="B4" s="332" t="s">
        <v>11</v>
      </c>
      <c r="C4" s="333">
        <v>98.43</v>
      </c>
      <c r="D4" s="334">
        <v>-0.57999999999999996</v>
      </c>
    </row>
    <row r="5" spans="1:4" s="131" customFormat="1" ht="25.5" customHeight="1">
      <c r="A5" s="620" t="s">
        <v>640</v>
      </c>
      <c r="B5" s="335">
        <v>190</v>
      </c>
      <c r="C5" s="336">
        <v>93.53</v>
      </c>
      <c r="D5" s="337">
        <v>0.62</v>
      </c>
    </row>
    <row r="6" spans="1:4" s="131" customFormat="1" ht="19.899999999999999" customHeight="1">
      <c r="A6" s="620" t="s">
        <v>641</v>
      </c>
      <c r="B6" s="335" t="s">
        <v>12</v>
      </c>
      <c r="C6" s="338">
        <v>92.15</v>
      </c>
      <c r="D6" s="337">
        <v>0.18</v>
      </c>
    </row>
    <row r="7" spans="1:4" s="131" customFormat="1" ht="19.899999999999999" customHeight="1">
      <c r="A7" s="620" t="s">
        <v>642</v>
      </c>
      <c r="B7" s="335">
        <v>309</v>
      </c>
      <c r="C7" s="338">
        <v>88.17</v>
      </c>
      <c r="D7" s="337">
        <v>1.93</v>
      </c>
    </row>
    <row r="8" spans="1:4" s="131" customFormat="1" ht="19.899999999999999" customHeight="1">
      <c r="A8" s="620" t="s">
        <v>643</v>
      </c>
      <c r="B8" s="335" t="s">
        <v>10</v>
      </c>
      <c r="C8" s="338">
        <v>85.54</v>
      </c>
      <c r="D8" s="337">
        <v>0.68</v>
      </c>
    </row>
    <row r="9" spans="1:4" s="131" customFormat="1" ht="19.899999999999999" customHeight="1">
      <c r="A9" s="620" t="s">
        <v>644</v>
      </c>
      <c r="B9" s="335" t="s">
        <v>7</v>
      </c>
      <c r="C9" s="338">
        <v>83.46</v>
      </c>
      <c r="D9" s="337">
        <v>2.75</v>
      </c>
    </row>
    <row r="10" spans="1:4" s="131" customFormat="1" ht="19.899999999999999" customHeight="1">
      <c r="A10" s="620" t="s">
        <v>645</v>
      </c>
      <c r="B10" s="335" t="s">
        <v>9</v>
      </c>
      <c r="C10" s="338">
        <v>75.22</v>
      </c>
      <c r="D10" s="337">
        <v>0.24</v>
      </c>
    </row>
    <row r="11" spans="1:4" s="131" customFormat="1" ht="19.899999999999999" customHeight="1">
      <c r="A11" s="620" t="s">
        <v>646</v>
      </c>
      <c r="B11" s="335">
        <v>184</v>
      </c>
      <c r="C11" s="338">
        <v>74.5</v>
      </c>
      <c r="D11" s="337">
        <v>0.5</v>
      </c>
    </row>
    <row r="12" spans="1:4" s="131" customFormat="1" ht="19.899999999999999" customHeight="1">
      <c r="A12" s="620" t="s">
        <v>647</v>
      </c>
      <c r="B12" s="335" t="s">
        <v>8</v>
      </c>
      <c r="C12" s="338">
        <v>72.930000000000007</v>
      </c>
      <c r="D12" s="337">
        <v>1.1299999999999999</v>
      </c>
    </row>
    <row r="13" spans="1:4" s="131" customFormat="1" ht="19.899999999999999" customHeight="1">
      <c r="A13" s="620" t="s">
        <v>648</v>
      </c>
      <c r="B13" s="335">
        <v>180</v>
      </c>
      <c r="C13" s="338">
        <v>71.819999999999993</v>
      </c>
      <c r="D13" s="337">
        <v>0.98</v>
      </c>
    </row>
    <row r="14" spans="1:4" s="131" customFormat="1" ht="19.899999999999999" customHeight="1">
      <c r="A14" s="620" t="s">
        <v>649</v>
      </c>
      <c r="B14" s="335">
        <v>193</v>
      </c>
      <c r="C14" s="338">
        <v>52.12</v>
      </c>
      <c r="D14" s="337">
        <v>1.39</v>
      </c>
    </row>
    <row r="15" spans="1:4" s="131" customFormat="1" ht="19.899999999999999" customHeight="1" thickBot="1">
      <c r="A15" s="624" t="s">
        <v>650</v>
      </c>
      <c r="B15" s="339">
        <v>182</v>
      </c>
      <c r="C15" s="340">
        <v>35.31</v>
      </c>
      <c r="D15" s="341">
        <v>6.22</v>
      </c>
    </row>
    <row r="16" spans="1:4" s="131" customFormat="1"/>
    <row r="17" spans="1:1" s="131" customFormat="1"/>
    <row r="18" spans="1:1" s="131" customFormat="1">
      <c r="A18" s="139"/>
    </row>
    <row r="19" spans="1:1" s="131" customFormat="1"/>
    <row r="20" spans="1:1" s="131" customFormat="1"/>
    <row r="21" spans="1:1" s="131" customFormat="1"/>
    <row r="22" spans="1:1" s="131" customFormat="1"/>
    <row r="23" spans="1:1" s="131" customFormat="1"/>
    <row r="24" spans="1:1" s="131" customFormat="1"/>
    <row r="25" spans="1:1" s="131" customFormat="1"/>
    <row r="26" spans="1:1" s="131" customFormat="1"/>
    <row r="27" spans="1:1" s="131" customFormat="1"/>
    <row r="28" spans="1:1" s="131" customFormat="1"/>
    <row r="29" spans="1:1" s="131" customFormat="1"/>
  </sheetData>
  <sortState ref="A4:D15">
    <sortCondition descending="1" ref="C4:C15"/>
  </sortState>
  <pageMargins left="0.75" right="0.75" top="1" bottom="1" header="0" footer="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D29" sqref="D29"/>
    </sheetView>
  </sheetViews>
  <sheetFormatPr baseColWidth="10" defaultRowHeight="12.75"/>
  <cols>
    <col min="1" max="1" width="48.28515625" style="88" customWidth="1"/>
    <col min="2" max="3" width="12.7109375" style="88" customWidth="1"/>
    <col min="4" max="256" width="11.5703125" style="88"/>
    <col min="257" max="257" width="35.28515625" style="88" customWidth="1"/>
    <col min="258" max="259" width="12.7109375" style="88" customWidth="1"/>
    <col min="260" max="512" width="11.5703125" style="88"/>
    <col min="513" max="513" width="35.28515625" style="88" customWidth="1"/>
    <col min="514" max="515" width="12.7109375" style="88" customWidth="1"/>
    <col min="516" max="768" width="11.5703125" style="88"/>
    <col min="769" max="769" width="35.28515625" style="88" customWidth="1"/>
    <col min="770" max="771" width="12.7109375" style="88" customWidth="1"/>
    <col min="772" max="1024" width="11.5703125" style="88"/>
    <col min="1025" max="1025" width="35.28515625" style="88" customWidth="1"/>
    <col min="1026" max="1027" width="12.7109375" style="88" customWidth="1"/>
    <col min="1028" max="1280" width="11.5703125" style="88"/>
    <col min="1281" max="1281" width="35.28515625" style="88" customWidth="1"/>
    <col min="1282" max="1283" width="12.7109375" style="88" customWidth="1"/>
    <col min="1284" max="1536" width="11.5703125" style="88"/>
    <col min="1537" max="1537" width="35.28515625" style="88" customWidth="1"/>
    <col min="1538" max="1539" width="12.7109375" style="88" customWidth="1"/>
    <col min="1540" max="1792" width="11.5703125" style="88"/>
    <col min="1793" max="1793" width="35.28515625" style="88" customWidth="1"/>
    <col min="1794" max="1795" width="12.7109375" style="88" customWidth="1"/>
    <col min="1796" max="2048" width="11.5703125" style="88"/>
    <col min="2049" max="2049" width="35.28515625" style="88" customWidth="1"/>
    <col min="2050" max="2051" width="12.7109375" style="88" customWidth="1"/>
    <col min="2052" max="2304" width="11.5703125" style="88"/>
    <col min="2305" max="2305" width="35.28515625" style="88" customWidth="1"/>
    <col min="2306" max="2307" width="12.7109375" style="88" customWidth="1"/>
    <col min="2308" max="2560" width="11.5703125" style="88"/>
    <col min="2561" max="2561" width="35.28515625" style="88" customWidth="1"/>
    <col min="2562" max="2563" width="12.7109375" style="88" customWidth="1"/>
    <col min="2564" max="2816" width="11.5703125" style="88"/>
    <col min="2817" max="2817" width="35.28515625" style="88" customWidth="1"/>
    <col min="2818" max="2819" width="12.7109375" style="88" customWidth="1"/>
    <col min="2820" max="3072" width="11.5703125" style="88"/>
    <col min="3073" max="3073" width="35.28515625" style="88" customWidth="1"/>
    <col min="3074" max="3075" width="12.7109375" style="88" customWidth="1"/>
    <col min="3076" max="3328" width="11.5703125" style="88"/>
    <col min="3329" max="3329" width="35.28515625" style="88" customWidth="1"/>
    <col min="3330" max="3331" width="12.7109375" style="88" customWidth="1"/>
    <col min="3332" max="3584" width="11.5703125" style="88"/>
    <col min="3585" max="3585" width="35.28515625" style="88" customWidth="1"/>
    <col min="3586" max="3587" width="12.7109375" style="88" customWidth="1"/>
    <col min="3588" max="3840" width="11.5703125" style="88"/>
    <col min="3841" max="3841" width="35.28515625" style="88" customWidth="1"/>
    <col min="3842" max="3843" width="12.7109375" style="88" customWidth="1"/>
    <col min="3844" max="4096" width="11.5703125" style="88"/>
    <col min="4097" max="4097" width="35.28515625" style="88" customWidth="1"/>
    <col min="4098" max="4099" width="12.7109375" style="88" customWidth="1"/>
    <col min="4100" max="4352" width="11.5703125" style="88"/>
    <col min="4353" max="4353" width="35.28515625" style="88" customWidth="1"/>
    <col min="4354" max="4355" width="12.7109375" style="88" customWidth="1"/>
    <col min="4356" max="4608" width="11.5703125" style="88"/>
    <col min="4609" max="4609" width="35.28515625" style="88" customWidth="1"/>
    <col min="4610" max="4611" width="12.7109375" style="88" customWidth="1"/>
    <col min="4612" max="4864" width="11.5703125" style="88"/>
    <col min="4865" max="4865" width="35.28515625" style="88" customWidth="1"/>
    <col min="4866" max="4867" width="12.7109375" style="88" customWidth="1"/>
    <col min="4868" max="5120" width="11.5703125" style="88"/>
    <col min="5121" max="5121" width="35.28515625" style="88" customWidth="1"/>
    <col min="5122" max="5123" width="12.7109375" style="88" customWidth="1"/>
    <col min="5124" max="5376" width="11.5703125" style="88"/>
    <col min="5377" max="5377" width="35.28515625" style="88" customWidth="1"/>
    <col min="5378" max="5379" width="12.7109375" style="88" customWidth="1"/>
    <col min="5380" max="5632" width="11.5703125" style="88"/>
    <col min="5633" max="5633" width="35.28515625" style="88" customWidth="1"/>
    <col min="5634" max="5635" width="12.7109375" style="88" customWidth="1"/>
    <col min="5636" max="5888" width="11.5703125" style="88"/>
    <col min="5889" max="5889" width="35.28515625" style="88" customWidth="1"/>
    <col min="5890" max="5891" width="12.7109375" style="88" customWidth="1"/>
    <col min="5892" max="6144" width="11.5703125" style="88"/>
    <col min="6145" max="6145" width="35.28515625" style="88" customWidth="1"/>
    <col min="6146" max="6147" width="12.7109375" style="88" customWidth="1"/>
    <col min="6148" max="6400" width="11.5703125" style="88"/>
    <col min="6401" max="6401" width="35.28515625" style="88" customWidth="1"/>
    <col min="6402" max="6403" width="12.7109375" style="88" customWidth="1"/>
    <col min="6404" max="6656" width="11.5703125" style="88"/>
    <col min="6657" max="6657" width="35.28515625" style="88" customWidth="1"/>
    <col min="6658" max="6659" width="12.7109375" style="88" customWidth="1"/>
    <col min="6660" max="6912" width="11.5703125" style="88"/>
    <col min="6913" max="6913" width="35.28515625" style="88" customWidth="1"/>
    <col min="6914" max="6915" width="12.7109375" style="88" customWidth="1"/>
    <col min="6916" max="7168" width="11.5703125" style="88"/>
    <col min="7169" max="7169" width="35.28515625" style="88" customWidth="1"/>
    <col min="7170" max="7171" width="12.7109375" style="88" customWidth="1"/>
    <col min="7172" max="7424" width="11.5703125" style="88"/>
    <col min="7425" max="7425" width="35.28515625" style="88" customWidth="1"/>
    <col min="7426" max="7427" width="12.7109375" style="88" customWidth="1"/>
    <col min="7428" max="7680" width="11.5703125" style="88"/>
    <col min="7681" max="7681" width="35.28515625" style="88" customWidth="1"/>
    <col min="7682" max="7683" width="12.7109375" style="88" customWidth="1"/>
    <col min="7684" max="7936" width="11.5703125" style="88"/>
    <col min="7937" max="7937" width="35.28515625" style="88" customWidth="1"/>
    <col min="7938" max="7939" width="12.7109375" style="88" customWidth="1"/>
    <col min="7940" max="8192" width="11.5703125" style="88"/>
    <col min="8193" max="8193" width="35.28515625" style="88" customWidth="1"/>
    <col min="8194" max="8195" width="12.7109375" style="88" customWidth="1"/>
    <col min="8196" max="8448" width="11.5703125" style="88"/>
    <col min="8449" max="8449" width="35.28515625" style="88" customWidth="1"/>
    <col min="8450" max="8451" width="12.7109375" style="88" customWidth="1"/>
    <col min="8452" max="8704" width="11.5703125" style="88"/>
    <col min="8705" max="8705" width="35.28515625" style="88" customWidth="1"/>
    <col min="8706" max="8707" width="12.7109375" style="88" customWidth="1"/>
    <col min="8708" max="8960" width="11.5703125" style="88"/>
    <col min="8961" max="8961" width="35.28515625" style="88" customWidth="1"/>
    <col min="8962" max="8963" width="12.7109375" style="88" customWidth="1"/>
    <col min="8964" max="9216" width="11.5703125" style="88"/>
    <col min="9217" max="9217" width="35.28515625" style="88" customWidth="1"/>
    <col min="9218" max="9219" width="12.7109375" style="88" customWidth="1"/>
    <col min="9220" max="9472" width="11.5703125" style="88"/>
    <col min="9473" max="9473" width="35.28515625" style="88" customWidth="1"/>
    <col min="9474" max="9475" width="12.7109375" style="88" customWidth="1"/>
    <col min="9476" max="9728" width="11.5703125" style="88"/>
    <col min="9729" max="9729" width="35.28515625" style="88" customWidth="1"/>
    <col min="9730" max="9731" width="12.7109375" style="88" customWidth="1"/>
    <col min="9732" max="9984" width="11.5703125" style="88"/>
    <col min="9985" max="9985" width="35.28515625" style="88" customWidth="1"/>
    <col min="9986" max="9987" width="12.7109375" style="88" customWidth="1"/>
    <col min="9988" max="10240" width="11.5703125" style="88"/>
    <col min="10241" max="10241" width="35.28515625" style="88" customWidth="1"/>
    <col min="10242" max="10243" width="12.7109375" style="88" customWidth="1"/>
    <col min="10244" max="10496" width="11.5703125" style="88"/>
    <col min="10497" max="10497" width="35.28515625" style="88" customWidth="1"/>
    <col min="10498" max="10499" width="12.7109375" style="88" customWidth="1"/>
    <col min="10500" max="10752" width="11.5703125" style="88"/>
    <col min="10753" max="10753" width="35.28515625" style="88" customWidth="1"/>
    <col min="10754" max="10755" width="12.7109375" style="88" customWidth="1"/>
    <col min="10756" max="11008" width="11.5703125" style="88"/>
    <col min="11009" max="11009" width="35.28515625" style="88" customWidth="1"/>
    <col min="11010" max="11011" width="12.7109375" style="88" customWidth="1"/>
    <col min="11012" max="11264" width="11.5703125" style="88"/>
    <col min="11265" max="11265" width="35.28515625" style="88" customWidth="1"/>
    <col min="11266" max="11267" width="12.7109375" style="88" customWidth="1"/>
    <col min="11268" max="11520" width="11.5703125" style="88"/>
    <col min="11521" max="11521" width="35.28515625" style="88" customWidth="1"/>
    <col min="11522" max="11523" width="12.7109375" style="88" customWidth="1"/>
    <col min="11524" max="11776" width="11.5703125" style="88"/>
    <col min="11777" max="11777" width="35.28515625" style="88" customWidth="1"/>
    <col min="11778" max="11779" width="12.7109375" style="88" customWidth="1"/>
    <col min="11780" max="12032" width="11.5703125" style="88"/>
    <col min="12033" max="12033" width="35.28515625" style="88" customWidth="1"/>
    <col min="12034" max="12035" width="12.7109375" style="88" customWidth="1"/>
    <col min="12036" max="12288" width="11.5703125" style="88"/>
    <col min="12289" max="12289" width="35.28515625" style="88" customWidth="1"/>
    <col min="12290" max="12291" width="12.7109375" style="88" customWidth="1"/>
    <col min="12292" max="12544" width="11.5703125" style="88"/>
    <col min="12545" max="12545" width="35.28515625" style="88" customWidth="1"/>
    <col min="12546" max="12547" width="12.7109375" style="88" customWidth="1"/>
    <col min="12548" max="12800" width="11.5703125" style="88"/>
    <col min="12801" max="12801" width="35.28515625" style="88" customWidth="1"/>
    <col min="12802" max="12803" width="12.7109375" style="88" customWidth="1"/>
    <col min="12804" max="13056" width="11.5703125" style="88"/>
    <col min="13057" max="13057" width="35.28515625" style="88" customWidth="1"/>
    <col min="13058" max="13059" width="12.7109375" style="88" customWidth="1"/>
    <col min="13060" max="13312" width="11.5703125" style="88"/>
    <col min="13313" max="13313" width="35.28515625" style="88" customWidth="1"/>
    <col min="13314" max="13315" width="12.7109375" style="88" customWidth="1"/>
    <col min="13316" max="13568" width="11.5703125" style="88"/>
    <col min="13569" max="13569" width="35.28515625" style="88" customWidth="1"/>
    <col min="13570" max="13571" width="12.7109375" style="88" customWidth="1"/>
    <col min="13572" max="13824" width="11.5703125" style="88"/>
    <col min="13825" max="13825" width="35.28515625" style="88" customWidth="1"/>
    <col min="13826" max="13827" width="12.7109375" style="88" customWidth="1"/>
    <col min="13828" max="14080" width="11.5703125" style="88"/>
    <col min="14081" max="14081" width="35.28515625" style="88" customWidth="1"/>
    <col min="14082" max="14083" width="12.7109375" style="88" customWidth="1"/>
    <col min="14084" max="14336" width="11.5703125" style="88"/>
    <col min="14337" max="14337" width="35.28515625" style="88" customWidth="1"/>
    <col min="14338" max="14339" width="12.7109375" style="88" customWidth="1"/>
    <col min="14340" max="14592" width="11.5703125" style="88"/>
    <col min="14593" max="14593" width="35.28515625" style="88" customWidth="1"/>
    <col min="14594" max="14595" width="12.7109375" style="88" customWidth="1"/>
    <col min="14596" max="14848" width="11.5703125" style="88"/>
    <col min="14849" max="14849" width="35.28515625" style="88" customWidth="1"/>
    <col min="14850" max="14851" width="12.7109375" style="88" customWidth="1"/>
    <col min="14852" max="15104" width="11.5703125" style="88"/>
    <col min="15105" max="15105" width="35.28515625" style="88" customWidth="1"/>
    <col min="15106" max="15107" width="12.7109375" style="88" customWidth="1"/>
    <col min="15108" max="15360" width="11.5703125" style="88"/>
    <col min="15361" max="15361" width="35.28515625" style="88" customWidth="1"/>
    <col min="15362" max="15363" width="12.7109375" style="88" customWidth="1"/>
    <col min="15364" max="15616" width="11.5703125" style="88"/>
    <col min="15617" max="15617" width="35.28515625" style="88" customWidth="1"/>
    <col min="15618" max="15619" width="12.7109375" style="88" customWidth="1"/>
    <col min="15620" max="15872" width="11.5703125" style="88"/>
    <col min="15873" max="15873" width="35.28515625" style="88" customWidth="1"/>
    <col min="15874" max="15875" width="12.7109375" style="88" customWidth="1"/>
    <col min="15876" max="16128" width="11.5703125" style="88"/>
    <col min="16129" max="16129" width="35.28515625" style="88" customWidth="1"/>
    <col min="16130" max="16131" width="12.7109375" style="88" customWidth="1"/>
    <col min="16132" max="16384" width="11.5703125" style="88"/>
  </cols>
  <sheetData>
    <row r="1" spans="1:4" s="130" customFormat="1" ht="45" customHeight="1">
      <c r="A1" s="133" t="s">
        <v>659</v>
      </c>
      <c r="B1" s="133"/>
      <c r="C1" s="133"/>
      <c r="D1" s="133"/>
    </row>
    <row r="2" spans="1:4" s="131" customFormat="1">
      <c r="A2" s="139"/>
    </row>
    <row r="4" spans="1:4" ht="30" customHeight="1"/>
    <row r="5" spans="1:4" ht="19.899999999999999" customHeight="1"/>
    <row r="6" spans="1:4" ht="19.899999999999999" customHeight="1"/>
    <row r="7" spans="1:4" ht="19.899999999999999" customHeight="1"/>
    <row r="8" spans="1:4" ht="19.899999999999999" customHeight="1"/>
    <row r="9" spans="1:4" ht="19.899999999999999" customHeight="1"/>
    <row r="10" spans="1:4" ht="19.899999999999999" customHeight="1"/>
    <row r="11" spans="1:4" ht="19.899999999999999" customHeight="1"/>
    <row r="12" spans="1:4" ht="19.899999999999999" customHeight="1"/>
    <row r="26" spans="1:3" ht="13.5" thickBot="1"/>
    <row r="27" spans="1:3" ht="18" customHeight="1" thickBot="1">
      <c r="A27" s="710" t="s">
        <v>225</v>
      </c>
      <c r="B27" s="710">
        <v>2016</v>
      </c>
      <c r="C27"/>
    </row>
    <row r="28" spans="1:3" ht="18" customHeight="1">
      <c r="A28" s="545" t="s">
        <v>227</v>
      </c>
      <c r="B28" s="540">
        <v>2533</v>
      </c>
      <c r="C28"/>
    </row>
    <row r="29" spans="1:3" ht="18" customHeight="1">
      <c r="A29" s="330" t="s">
        <v>228</v>
      </c>
      <c r="B29" s="542">
        <v>1375</v>
      </c>
      <c r="C29"/>
    </row>
    <row r="30" spans="1:3" ht="18" customHeight="1">
      <c r="A30" s="330" t="s">
        <v>229</v>
      </c>
      <c r="B30" s="542">
        <v>701</v>
      </c>
      <c r="C30"/>
    </row>
    <row r="31" spans="1:3" ht="18" customHeight="1">
      <c r="A31" s="330" t="s">
        <v>230</v>
      </c>
      <c r="B31" s="542">
        <v>675</v>
      </c>
      <c r="C31"/>
    </row>
    <row r="32" spans="1:3" ht="18" customHeight="1">
      <c r="A32" s="330" t="s">
        <v>231</v>
      </c>
      <c r="B32" s="542">
        <v>618</v>
      </c>
      <c r="C32"/>
    </row>
    <row r="33" spans="1:3" ht="18" customHeight="1">
      <c r="A33" s="330" t="s">
        <v>232</v>
      </c>
      <c r="B33" s="542">
        <v>331</v>
      </c>
      <c r="C33"/>
    </row>
    <row r="34" spans="1:3" ht="18" customHeight="1" thickBot="1">
      <c r="A34" s="595" t="s">
        <v>233</v>
      </c>
      <c r="B34" s="544">
        <v>247</v>
      </c>
      <c r="C34"/>
    </row>
    <row r="35" spans="1:3" ht="18" customHeight="1" thickBot="1">
      <c r="A35" s="707" t="s">
        <v>58</v>
      </c>
      <c r="B35" s="711">
        <v>6480</v>
      </c>
      <c r="C35"/>
    </row>
  </sheetData>
  <pageMargins left="0.75" right="0.75" top="1" bottom="1" header="0" footer="0"/>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heetViews>
  <sheetFormatPr baseColWidth="10" defaultRowHeight="12.75"/>
  <cols>
    <col min="1" max="1" width="48.42578125" style="84" customWidth="1"/>
    <col min="2" max="2" width="10.28515625" style="84" customWidth="1"/>
    <col min="3" max="3" width="12" style="84" customWidth="1"/>
    <col min="4" max="4" width="9.85546875" style="84" customWidth="1"/>
    <col min="5" max="5" width="12.140625" style="84" customWidth="1"/>
    <col min="6" max="6" width="2.28515625" style="84" customWidth="1"/>
    <col min="7" max="7" width="10.5703125" style="84" customWidth="1"/>
    <col min="8" max="8" width="10.42578125" style="84" customWidth="1"/>
    <col min="9" max="9" width="11.5703125" style="84" customWidth="1"/>
    <col min="10" max="10" width="10.42578125" style="84" customWidth="1"/>
    <col min="11" max="256" width="11.5703125" style="84"/>
    <col min="257" max="257" width="44.7109375" style="84" customWidth="1"/>
    <col min="258" max="258" width="10.7109375" style="84" customWidth="1"/>
    <col min="259" max="259" width="14.7109375" style="84" customWidth="1"/>
    <col min="260" max="260" width="10.7109375" style="84" customWidth="1"/>
    <col min="261" max="261" width="14.7109375" style="84" customWidth="1"/>
    <col min="262" max="262" width="4.7109375" style="84" customWidth="1"/>
    <col min="263" max="263" width="10.7109375" style="84" customWidth="1"/>
    <col min="264" max="264" width="9.7109375" style="84" customWidth="1"/>
    <col min="265" max="265" width="14.7109375" style="84" customWidth="1"/>
    <col min="266" max="266" width="9.7109375" style="84" customWidth="1"/>
    <col min="267" max="512" width="11.5703125" style="84"/>
    <col min="513" max="513" width="44.7109375" style="84" customWidth="1"/>
    <col min="514" max="514" width="10.7109375" style="84" customWidth="1"/>
    <col min="515" max="515" width="14.7109375" style="84" customWidth="1"/>
    <col min="516" max="516" width="10.7109375" style="84" customWidth="1"/>
    <col min="517" max="517" width="14.7109375" style="84" customWidth="1"/>
    <col min="518" max="518" width="4.7109375" style="84" customWidth="1"/>
    <col min="519" max="519" width="10.7109375" style="84" customWidth="1"/>
    <col min="520" max="520" width="9.7109375" style="84" customWidth="1"/>
    <col min="521" max="521" width="14.7109375" style="84" customWidth="1"/>
    <col min="522" max="522" width="9.7109375" style="84" customWidth="1"/>
    <col min="523" max="768" width="11.5703125" style="84"/>
    <col min="769" max="769" width="44.7109375" style="84" customWidth="1"/>
    <col min="770" max="770" width="10.7109375" style="84" customWidth="1"/>
    <col min="771" max="771" width="14.7109375" style="84" customWidth="1"/>
    <col min="772" max="772" width="10.7109375" style="84" customWidth="1"/>
    <col min="773" max="773" width="14.7109375" style="84" customWidth="1"/>
    <col min="774" max="774" width="4.7109375" style="84" customWidth="1"/>
    <col min="775" max="775" width="10.7109375" style="84" customWidth="1"/>
    <col min="776" max="776" width="9.7109375" style="84" customWidth="1"/>
    <col min="777" max="777" width="14.7109375" style="84" customWidth="1"/>
    <col min="778" max="778" width="9.7109375" style="84" customWidth="1"/>
    <col min="779" max="1024" width="11.5703125" style="84"/>
    <col min="1025" max="1025" width="44.7109375" style="84" customWidth="1"/>
    <col min="1026" max="1026" width="10.7109375" style="84" customWidth="1"/>
    <col min="1027" max="1027" width="14.7109375" style="84" customWidth="1"/>
    <col min="1028" max="1028" width="10.7109375" style="84" customWidth="1"/>
    <col min="1029" max="1029" width="14.7109375" style="84" customWidth="1"/>
    <col min="1030" max="1030" width="4.7109375" style="84" customWidth="1"/>
    <col min="1031" max="1031" width="10.7109375" style="84" customWidth="1"/>
    <col min="1032" max="1032" width="9.7109375" style="84" customWidth="1"/>
    <col min="1033" max="1033" width="14.7109375" style="84" customWidth="1"/>
    <col min="1034" max="1034" width="9.7109375" style="84" customWidth="1"/>
    <col min="1035" max="1280" width="11.5703125" style="84"/>
    <col min="1281" max="1281" width="44.7109375" style="84" customWidth="1"/>
    <col min="1282" max="1282" width="10.7109375" style="84" customWidth="1"/>
    <col min="1283" max="1283" width="14.7109375" style="84" customWidth="1"/>
    <col min="1284" max="1284" width="10.7109375" style="84" customWidth="1"/>
    <col min="1285" max="1285" width="14.7109375" style="84" customWidth="1"/>
    <col min="1286" max="1286" width="4.7109375" style="84" customWidth="1"/>
    <col min="1287" max="1287" width="10.7109375" style="84" customWidth="1"/>
    <col min="1288" max="1288" width="9.7109375" style="84" customWidth="1"/>
    <col min="1289" max="1289" width="14.7109375" style="84" customWidth="1"/>
    <col min="1290" max="1290" width="9.7109375" style="84" customWidth="1"/>
    <col min="1291" max="1536" width="11.5703125" style="84"/>
    <col min="1537" max="1537" width="44.7109375" style="84" customWidth="1"/>
    <col min="1538" max="1538" width="10.7109375" style="84" customWidth="1"/>
    <col min="1539" max="1539" width="14.7109375" style="84" customWidth="1"/>
    <col min="1540" max="1540" width="10.7109375" style="84" customWidth="1"/>
    <col min="1541" max="1541" width="14.7109375" style="84" customWidth="1"/>
    <col min="1542" max="1542" width="4.7109375" style="84" customWidth="1"/>
    <col min="1543" max="1543" width="10.7109375" style="84" customWidth="1"/>
    <col min="1544" max="1544" width="9.7109375" style="84" customWidth="1"/>
    <col min="1545" max="1545" width="14.7109375" style="84" customWidth="1"/>
    <col min="1546" max="1546" width="9.7109375" style="84" customWidth="1"/>
    <col min="1547" max="1792" width="11.5703125" style="84"/>
    <col min="1793" max="1793" width="44.7109375" style="84" customWidth="1"/>
    <col min="1794" max="1794" width="10.7109375" style="84" customWidth="1"/>
    <col min="1795" max="1795" width="14.7109375" style="84" customWidth="1"/>
    <col min="1796" max="1796" width="10.7109375" style="84" customWidth="1"/>
    <col min="1797" max="1797" width="14.7109375" style="84" customWidth="1"/>
    <col min="1798" max="1798" width="4.7109375" style="84" customWidth="1"/>
    <col min="1799" max="1799" width="10.7109375" style="84" customWidth="1"/>
    <col min="1800" max="1800" width="9.7109375" style="84" customWidth="1"/>
    <col min="1801" max="1801" width="14.7109375" style="84" customWidth="1"/>
    <col min="1802" max="1802" width="9.7109375" style="84" customWidth="1"/>
    <col min="1803" max="2048" width="11.5703125" style="84"/>
    <col min="2049" max="2049" width="44.7109375" style="84" customWidth="1"/>
    <col min="2050" max="2050" width="10.7109375" style="84" customWidth="1"/>
    <col min="2051" max="2051" width="14.7109375" style="84" customWidth="1"/>
    <col min="2052" max="2052" width="10.7109375" style="84" customWidth="1"/>
    <col min="2053" max="2053" width="14.7109375" style="84" customWidth="1"/>
    <col min="2054" max="2054" width="4.7109375" style="84" customWidth="1"/>
    <col min="2055" max="2055" width="10.7109375" style="84" customWidth="1"/>
    <col min="2056" max="2056" width="9.7109375" style="84" customWidth="1"/>
    <col min="2057" max="2057" width="14.7109375" style="84" customWidth="1"/>
    <col min="2058" max="2058" width="9.7109375" style="84" customWidth="1"/>
    <col min="2059" max="2304" width="11.5703125" style="84"/>
    <col min="2305" max="2305" width="44.7109375" style="84" customWidth="1"/>
    <col min="2306" max="2306" width="10.7109375" style="84" customWidth="1"/>
    <col min="2307" max="2307" width="14.7109375" style="84" customWidth="1"/>
    <col min="2308" max="2308" width="10.7109375" style="84" customWidth="1"/>
    <col min="2309" max="2309" width="14.7109375" style="84" customWidth="1"/>
    <col min="2310" max="2310" width="4.7109375" style="84" customWidth="1"/>
    <col min="2311" max="2311" width="10.7109375" style="84" customWidth="1"/>
    <col min="2312" max="2312" width="9.7109375" style="84" customWidth="1"/>
    <col min="2313" max="2313" width="14.7109375" style="84" customWidth="1"/>
    <col min="2314" max="2314" width="9.7109375" style="84" customWidth="1"/>
    <col min="2315" max="2560" width="11.5703125" style="84"/>
    <col min="2561" max="2561" width="44.7109375" style="84" customWidth="1"/>
    <col min="2562" max="2562" width="10.7109375" style="84" customWidth="1"/>
    <col min="2563" max="2563" width="14.7109375" style="84" customWidth="1"/>
    <col min="2564" max="2564" width="10.7109375" style="84" customWidth="1"/>
    <col min="2565" max="2565" width="14.7109375" style="84" customWidth="1"/>
    <col min="2566" max="2566" width="4.7109375" style="84" customWidth="1"/>
    <col min="2567" max="2567" width="10.7109375" style="84" customWidth="1"/>
    <col min="2568" max="2568" width="9.7109375" style="84" customWidth="1"/>
    <col min="2569" max="2569" width="14.7109375" style="84" customWidth="1"/>
    <col min="2570" max="2570" width="9.7109375" style="84" customWidth="1"/>
    <col min="2571" max="2816" width="11.5703125" style="84"/>
    <col min="2817" max="2817" width="44.7109375" style="84" customWidth="1"/>
    <col min="2818" max="2818" width="10.7109375" style="84" customWidth="1"/>
    <col min="2819" max="2819" width="14.7109375" style="84" customWidth="1"/>
    <col min="2820" max="2820" width="10.7109375" style="84" customWidth="1"/>
    <col min="2821" max="2821" width="14.7109375" style="84" customWidth="1"/>
    <col min="2822" max="2822" width="4.7109375" style="84" customWidth="1"/>
    <col min="2823" max="2823" width="10.7109375" style="84" customWidth="1"/>
    <col min="2824" max="2824" width="9.7109375" style="84" customWidth="1"/>
    <col min="2825" max="2825" width="14.7109375" style="84" customWidth="1"/>
    <col min="2826" max="2826" width="9.7109375" style="84" customWidth="1"/>
    <col min="2827" max="3072" width="11.5703125" style="84"/>
    <col min="3073" max="3073" width="44.7109375" style="84" customWidth="1"/>
    <col min="3074" max="3074" width="10.7109375" style="84" customWidth="1"/>
    <col min="3075" max="3075" width="14.7109375" style="84" customWidth="1"/>
    <col min="3076" max="3076" width="10.7109375" style="84" customWidth="1"/>
    <col min="3077" max="3077" width="14.7109375" style="84" customWidth="1"/>
    <col min="3078" max="3078" width="4.7109375" style="84" customWidth="1"/>
    <col min="3079" max="3079" width="10.7109375" style="84" customWidth="1"/>
    <col min="3080" max="3080" width="9.7109375" style="84" customWidth="1"/>
    <col min="3081" max="3081" width="14.7109375" style="84" customWidth="1"/>
    <col min="3082" max="3082" width="9.7109375" style="84" customWidth="1"/>
    <col min="3083" max="3328" width="11.5703125" style="84"/>
    <col min="3329" max="3329" width="44.7109375" style="84" customWidth="1"/>
    <col min="3330" max="3330" width="10.7109375" style="84" customWidth="1"/>
    <col min="3331" max="3331" width="14.7109375" style="84" customWidth="1"/>
    <col min="3332" max="3332" width="10.7109375" style="84" customWidth="1"/>
    <col min="3333" max="3333" width="14.7109375" style="84" customWidth="1"/>
    <col min="3334" max="3334" width="4.7109375" style="84" customWidth="1"/>
    <col min="3335" max="3335" width="10.7109375" style="84" customWidth="1"/>
    <col min="3336" max="3336" width="9.7109375" style="84" customWidth="1"/>
    <col min="3337" max="3337" width="14.7109375" style="84" customWidth="1"/>
    <col min="3338" max="3338" width="9.7109375" style="84" customWidth="1"/>
    <col min="3339" max="3584" width="11.5703125" style="84"/>
    <col min="3585" max="3585" width="44.7109375" style="84" customWidth="1"/>
    <col min="3586" max="3586" width="10.7109375" style="84" customWidth="1"/>
    <col min="3587" max="3587" width="14.7109375" style="84" customWidth="1"/>
    <col min="3588" max="3588" width="10.7109375" style="84" customWidth="1"/>
    <col min="3589" max="3589" width="14.7109375" style="84" customWidth="1"/>
    <col min="3590" max="3590" width="4.7109375" style="84" customWidth="1"/>
    <col min="3591" max="3591" width="10.7109375" style="84" customWidth="1"/>
    <col min="3592" max="3592" width="9.7109375" style="84" customWidth="1"/>
    <col min="3593" max="3593" width="14.7109375" style="84" customWidth="1"/>
    <col min="3594" max="3594" width="9.7109375" style="84" customWidth="1"/>
    <col min="3595" max="3840" width="11.5703125" style="84"/>
    <col min="3841" max="3841" width="44.7109375" style="84" customWidth="1"/>
    <col min="3842" max="3842" width="10.7109375" style="84" customWidth="1"/>
    <col min="3843" max="3843" width="14.7109375" style="84" customWidth="1"/>
    <col min="3844" max="3844" width="10.7109375" style="84" customWidth="1"/>
    <col min="3845" max="3845" width="14.7109375" style="84" customWidth="1"/>
    <col min="3846" max="3846" width="4.7109375" style="84" customWidth="1"/>
    <col min="3847" max="3847" width="10.7109375" style="84" customWidth="1"/>
    <col min="3848" max="3848" width="9.7109375" style="84" customWidth="1"/>
    <col min="3849" max="3849" width="14.7109375" style="84" customWidth="1"/>
    <col min="3850" max="3850" width="9.7109375" style="84" customWidth="1"/>
    <col min="3851" max="4096" width="11.5703125" style="84"/>
    <col min="4097" max="4097" width="44.7109375" style="84" customWidth="1"/>
    <col min="4098" max="4098" width="10.7109375" style="84" customWidth="1"/>
    <col min="4099" max="4099" width="14.7109375" style="84" customWidth="1"/>
    <col min="4100" max="4100" width="10.7109375" style="84" customWidth="1"/>
    <col min="4101" max="4101" width="14.7109375" style="84" customWidth="1"/>
    <col min="4102" max="4102" width="4.7109375" style="84" customWidth="1"/>
    <col min="4103" max="4103" width="10.7109375" style="84" customWidth="1"/>
    <col min="4104" max="4104" width="9.7109375" style="84" customWidth="1"/>
    <col min="4105" max="4105" width="14.7109375" style="84" customWidth="1"/>
    <col min="4106" max="4106" width="9.7109375" style="84" customWidth="1"/>
    <col min="4107" max="4352" width="11.5703125" style="84"/>
    <col min="4353" max="4353" width="44.7109375" style="84" customWidth="1"/>
    <col min="4354" max="4354" width="10.7109375" style="84" customWidth="1"/>
    <col min="4355" max="4355" width="14.7109375" style="84" customWidth="1"/>
    <col min="4356" max="4356" width="10.7109375" style="84" customWidth="1"/>
    <col min="4357" max="4357" width="14.7109375" style="84" customWidth="1"/>
    <col min="4358" max="4358" width="4.7109375" style="84" customWidth="1"/>
    <col min="4359" max="4359" width="10.7109375" style="84" customWidth="1"/>
    <col min="4360" max="4360" width="9.7109375" style="84" customWidth="1"/>
    <col min="4361" max="4361" width="14.7109375" style="84" customWidth="1"/>
    <col min="4362" max="4362" width="9.7109375" style="84" customWidth="1"/>
    <col min="4363" max="4608" width="11.5703125" style="84"/>
    <col min="4609" max="4609" width="44.7109375" style="84" customWidth="1"/>
    <col min="4610" max="4610" width="10.7109375" style="84" customWidth="1"/>
    <col min="4611" max="4611" width="14.7109375" style="84" customWidth="1"/>
    <col min="4612" max="4612" width="10.7109375" style="84" customWidth="1"/>
    <col min="4613" max="4613" width="14.7109375" style="84" customWidth="1"/>
    <col min="4614" max="4614" width="4.7109375" style="84" customWidth="1"/>
    <col min="4615" max="4615" width="10.7109375" style="84" customWidth="1"/>
    <col min="4616" max="4616" width="9.7109375" style="84" customWidth="1"/>
    <col min="4617" max="4617" width="14.7109375" style="84" customWidth="1"/>
    <col min="4618" max="4618" width="9.7109375" style="84" customWidth="1"/>
    <col min="4619" max="4864" width="11.5703125" style="84"/>
    <col min="4865" max="4865" width="44.7109375" style="84" customWidth="1"/>
    <col min="4866" max="4866" width="10.7109375" style="84" customWidth="1"/>
    <col min="4867" max="4867" width="14.7109375" style="84" customWidth="1"/>
    <col min="4868" max="4868" width="10.7109375" style="84" customWidth="1"/>
    <col min="4869" max="4869" width="14.7109375" style="84" customWidth="1"/>
    <col min="4870" max="4870" width="4.7109375" style="84" customWidth="1"/>
    <col min="4871" max="4871" width="10.7109375" style="84" customWidth="1"/>
    <col min="4872" max="4872" width="9.7109375" style="84" customWidth="1"/>
    <col min="4873" max="4873" width="14.7109375" style="84" customWidth="1"/>
    <col min="4874" max="4874" width="9.7109375" style="84" customWidth="1"/>
    <col min="4875" max="5120" width="11.5703125" style="84"/>
    <col min="5121" max="5121" width="44.7109375" style="84" customWidth="1"/>
    <col min="5122" max="5122" width="10.7109375" style="84" customWidth="1"/>
    <col min="5123" max="5123" width="14.7109375" style="84" customWidth="1"/>
    <col min="5124" max="5124" width="10.7109375" style="84" customWidth="1"/>
    <col min="5125" max="5125" width="14.7109375" style="84" customWidth="1"/>
    <col min="5126" max="5126" width="4.7109375" style="84" customWidth="1"/>
    <col min="5127" max="5127" width="10.7109375" style="84" customWidth="1"/>
    <col min="5128" max="5128" width="9.7109375" style="84" customWidth="1"/>
    <col min="5129" max="5129" width="14.7109375" style="84" customWidth="1"/>
    <col min="5130" max="5130" width="9.7109375" style="84" customWidth="1"/>
    <col min="5131" max="5376" width="11.5703125" style="84"/>
    <col min="5377" max="5377" width="44.7109375" style="84" customWidth="1"/>
    <col min="5378" max="5378" width="10.7109375" style="84" customWidth="1"/>
    <col min="5379" max="5379" width="14.7109375" style="84" customWidth="1"/>
    <col min="5380" max="5380" width="10.7109375" style="84" customWidth="1"/>
    <col min="5381" max="5381" width="14.7109375" style="84" customWidth="1"/>
    <col min="5382" max="5382" width="4.7109375" style="84" customWidth="1"/>
    <col min="5383" max="5383" width="10.7109375" style="84" customWidth="1"/>
    <col min="5384" max="5384" width="9.7109375" style="84" customWidth="1"/>
    <col min="5385" max="5385" width="14.7109375" style="84" customWidth="1"/>
    <col min="5386" max="5386" width="9.7109375" style="84" customWidth="1"/>
    <col min="5387" max="5632" width="11.5703125" style="84"/>
    <col min="5633" max="5633" width="44.7109375" style="84" customWidth="1"/>
    <col min="5634" max="5634" width="10.7109375" style="84" customWidth="1"/>
    <col min="5635" max="5635" width="14.7109375" style="84" customWidth="1"/>
    <col min="5636" max="5636" width="10.7109375" style="84" customWidth="1"/>
    <col min="5637" max="5637" width="14.7109375" style="84" customWidth="1"/>
    <col min="5638" max="5638" width="4.7109375" style="84" customWidth="1"/>
    <col min="5639" max="5639" width="10.7109375" style="84" customWidth="1"/>
    <col min="5640" max="5640" width="9.7109375" style="84" customWidth="1"/>
    <col min="5641" max="5641" width="14.7109375" style="84" customWidth="1"/>
    <col min="5642" max="5642" width="9.7109375" style="84" customWidth="1"/>
    <col min="5643" max="5888" width="11.5703125" style="84"/>
    <col min="5889" max="5889" width="44.7109375" style="84" customWidth="1"/>
    <col min="5890" max="5890" width="10.7109375" style="84" customWidth="1"/>
    <col min="5891" max="5891" width="14.7109375" style="84" customWidth="1"/>
    <col min="5892" max="5892" width="10.7109375" style="84" customWidth="1"/>
    <col min="5893" max="5893" width="14.7109375" style="84" customWidth="1"/>
    <col min="5894" max="5894" width="4.7109375" style="84" customWidth="1"/>
    <col min="5895" max="5895" width="10.7109375" style="84" customWidth="1"/>
    <col min="5896" max="5896" width="9.7109375" style="84" customWidth="1"/>
    <col min="5897" max="5897" width="14.7109375" style="84" customWidth="1"/>
    <col min="5898" max="5898" width="9.7109375" style="84" customWidth="1"/>
    <col min="5899" max="6144" width="11.5703125" style="84"/>
    <col min="6145" max="6145" width="44.7109375" style="84" customWidth="1"/>
    <col min="6146" max="6146" width="10.7109375" style="84" customWidth="1"/>
    <col min="6147" max="6147" width="14.7109375" style="84" customWidth="1"/>
    <col min="6148" max="6148" width="10.7109375" style="84" customWidth="1"/>
    <col min="6149" max="6149" width="14.7109375" style="84" customWidth="1"/>
    <col min="6150" max="6150" width="4.7109375" style="84" customWidth="1"/>
    <col min="6151" max="6151" width="10.7109375" style="84" customWidth="1"/>
    <col min="6152" max="6152" width="9.7109375" style="84" customWidth="1"/>
    <col min="6153" max="6153" width="14.7109375" style="84" customWidth="1"/>
    <col min="6154" max="6154" width="9.7109375" style="84" customWidth="1"/>
    <col min="6155" max="6400" width="11.5703125" style="84"/>
    <col min="6401" max="6401" width="44.7109375" style="84" customWidth="1"/>
    <col min="6402" max="6402" width="10.7109375" style="84" customWidth="1"/>
    <col min="6403" max="6403" width="14.7109375" style="84" customWidth="1"/>
    <col min="6404" max="6404" width="10.7109375" style="84" customWidth="1"/>
    <col min="6405" max="6405" width="14.7109375" style="84" customWidth="1"/>
    <col min="6406" max="6406" width="4.7109375" style="84" customWidth="1"/>
    <col min="6407" max="6407" width="10.7109375" style="84" customWidth="1"/>
    <col min="6408" max="6408" width="9.7109375" style="84" customWidth="1"/>
    <col min="6409" max="6409" width="14.7109375" style="84" customWidth="1"/>
    <col min="6410" max="6410" width="9.7109375" style="84" customWidth="1"/>
    <col min="6411" max="6656" width="11.5703125" style="84"/>
    <col min="6657" max="6657" width="44.7109375" style="84" customWidth="1"/>
    <col min="6658" max="6658" width="10.7109375" style="84" customWidth="1"/>
    <col min="6659" max="6659" width="14.7109375" style="84" customWidth="1"/>
    <col min="6660" max="6660" width="10.7109375" style="84" customWidth="1"/>
    <col min="6661" max="6661" width="14.7109375" style="84" customWidth="1"/>
    <col min="6662" max="6662" width="4.7109375" style="84" customWidth="1"/>
    <col min="6663" max="6663" width="10.7109375" style="84" customWidth="1"/>
    <col min="6664" max="6664" width="9.7109375" style="84" customWidth="1"/>
    <col min="6665" max="6665" width="14.7109375" style="84" customWidth="1"/>
    <col min="6666" max="6666" width="9.7109375" style="84" customWidth="1"/>
    <col min="6667" max="6912" width="11.5703125" style="84"/>
    <col min="6913" max="6913" width="44.7109375" style="84" customWidth="1"/>
    <col min="6914" max="6914" width="10.7109375" style="84" customWidth="1"/>
    <col min="6915" max="6915" width="14.7109375" style="84" customWidth="1"/>
    <col min="6916" max="6916" width="10.7109375" style="84" customWidth="1"/>
    <col min="6917" max="6917" width="14.7109375" style="84" customWidth="1"/>
    <col min="6918" max="6918" width="4.7109375" style="84" customWidth="1"/>
    <col min="6919" max="6919" width="10.7109375" style="84" customWidth="1"/>
    <col min="6920" max="6920" width="9.7109375" style="84" customWidth="1"/>
    <col min="6921" max="6921" width="14.7109375" style="84" customWidth="1"/>
    <col min="6922" max="6922" width="9.7109375" style="84" customWidth="1"/>
    <col min="6923" max="7168" width="11.5703125" style="84"/>
    <col min="7169" max="7169" width="44.7109375" style="84" customWidth="1"/>
    <col min="7170" max="7170" width="10.7109375" style="84" customWidth="1"/>
    <col min="7171" max="7171" width="14.7109375" style="84" customWidth="1"/>
    <col min="7172" max="7172" width="10.7109375" style="84" customWidth="1"/>
    <col min="7173" max="7173" width="14.7109375" style="84" customWidth="1"/>
    <col min="7174" max="7174" width="4.7109375" style="84" customWidth="1"/>
    <col min="7175" max="7175" width="10.7109375" style="84" customWidth="1"/>
    <col min="7176" max="7176" width="9.7109375" style="84" customWidth="1"/>
    <col min="7177" max="7177" width="14.7109375" style="84" customWidth="1"/>
    <col min="7178" max="7178" width="9.7109375" style="84" customWidth="1"/>
    <col min="7179" max="7424" width="11.5703125" style="84"/>
    <col min="7425" max="7425" width="44.7109375" style="84" customWidth="1"/>
    <col min="7426" max="7426" width="10.7109375" style="84" customWidth="1"/>
    <col min="7427" max="7427" width="14.7109375" style="84" customWidth="1"/>
    <col min="7428" max="7428" width="10.7109375" style="84" customWidth="1"/>
    <col min="7429" max="7429" width="14.7109375" style="84" customWidth="1"/>
    <col min="7430" max="7430" width="4.7109375" style="84" customWidth="1"/>
    <col min="7431" max="7431" width="10.7109375" style="84" customWidth="1"/>
    <col min="7432" max="7432" width="9.7109375" style="84" customWidth="1"/>
    <col min="7433" max="7433" width="14.7109375" style="84" customWidth="1"/>
    <col min="7434" max="7434" width="9.7109375" style="84" customWidth="1"/>
    <col min="7435" max="7680" width="11.5703125" style="84"/>
    <col min="7681" max="7681" width="44.7109375" style="84" customWidth="1"/>
    <col min="7682" max="7682" width="10.7109375" style="84" customWidth="1"/>
    <col min="7683" max="7683" width="14.7109375" style="84" customWidth="1"/>
    <col min="7684" max="7684" width="10.7109375" style="84" customWidth="1"/>
    <col min="7685" max="7685" width="14.7109375" style="84" customWidth="1"/>
    <col min="7686" max="7686" width="4.7109375" style="84" customWidth="1"/>
    <col min="7687" max="7687" width="10.7109375" style="84" customWidth="1"/>
    <col min="7688" max="7688" width="9.7109375" style="84" customWidth="1"/>
    <col min="7689" max="7689" width="14.7109375" style="84" customWidth="1"/>
    <col min="7690" max="7690" width="9.7109375" style="84" customWidth="1"/>
    <col min="7691" max="7936" width="11.5703125" style="84"/>
    <col min="7937" max="7937" width="44.7109375" style="84" customWidth="1"/>
    <col min="7938" max="7938" width="10.7109375" style="84" customWidth="1"/>
    <col min="7939" max="7939" width="14.7109375" style="84" customWidth="1"/>
    <col min="7940" max="7940" width="10.7109375" style="84" customWidth="1"/>
    <col min="7941" max="7941" width="14.7109375" style="84" customWidth="1"/>
    <col min="7942" max="7942" width="4.7109375" style="84" customWidth="1"/>
    <col min="7943" max="7943" width="10.7109375" style="84" customWidth="1"/>
    <col min="7944" max="7944" width="9.7109375" style="84" customWidth="1"/>
    <col min="7945" max="7945" width="14.7109375" style="84" customWidth="1"/>
    <col min="7946" max="7946" width="9.7109375" style="84" customWidth="1"/>
    <col min="7947" max="8192" width="11.5703125" style="84"/>
    <col min="8193" max="8193" width="44.7109375" style="84" customWidth="1"/>
    <col min="8194" max="8194" width="10.7109375" style="84" customWidth="1"/>
    <col min="8195" max="8195" width="14.7109375" style="84" customWidth="1"/>
    <col min="8196" max="8196" width="10.7109375" style="84" customWidth="1"/>
    <col min="8197" max="8197" width="14.7109375" style="84" customWidth="1"/>
    <col min="8198" max="8198" width="4.7109375" style="84" customWidth="1"/>
    <col min="8199" max="8199" width="10.7109375" style="84" customWidth="1"/>
    <col min="8200" max="8200" width="9.7109375" style="84" customWidth="1"/>
    <col min="8201" max="8201" width="14.7109375" style="84" customWidth="1"/>
    <col min="8202" max="8202" width="9.7109375" style="84" customWidth="1"/>
    <col min="8203" max="8448" width="11.5703125" style="84"/>
    <col min="8449" max="8449" width="44.7109375" style="84" customWidth="1"/>
    <col min="8450" max="8450" width="10.7109375" style="84" customWidth="1"/>
    <col min="8451" max="8451" width="14.7109375" style="84" customWidth="1"/>
    <col min="8452" max="8452" width="10.7109375" style="84" customWidth="1"/>
    <col min="8453" max="8453" width="14.7109375" style="84" customWidth="1"/>
    <col min="8454" max="8454" width="4.7109375" style="84" customWidth="1"/>
    <col min="8455" max="8455" width="10.7109375" style="84" customWidth="1"/>
    <col min="8456" max="8456" width="9.7109375" style="84" customWidth="1"/>
    <col min="8457" max="8457" width="14.7109375" style="84" customWidth="1"/>
    <col min="8458" max="8458" width="9.7109375" style="84" customWidth="1"/>
    <col min="8459" max="8704" width="11.5703125" style="84"/>
    <col min="8705" max="8705" width="44.7109375" style="84" customWidth="1"/>
    <col min="8706" max="8706" width="10.7109375" style="84" customWidth="1"/>
    <col min="8707" max="8707" width="14.7109375" style="84" customWidth="1"/>
    <col min="8708" max="8708" width="10.7109375" style="84" customWidth="1"/>
    <col min="8709" max="8709" width="14.7109375" style="84" customWidth="1"/>
    <col min="8710" max="8710" width="4.7109375" style="84" customWidth="1"/>
    <col min="8711" max="8711" width="10.7109375" style="84" customWidth="1"/>
    <col min="8712" max="8712" width="9.7109375" style="84" customWidth="1"/>
    <col min="8713" max="8713" width="14.7109375" style="84" customWidth="1"/>
    <col min="8714" max="8714" width="9.7109375" style="84" customWidth="1"/>
    <col min="8715" max="8960" width="11.5703125" style="84"/>
    <col min="8961" max="8961" width="44.7109375" style="84" customWidth="1"/>
    <col min="8962" max="8962" width="10.7109375" style="84" customWidth="1"/>
    <col min="8963" max="8963" width="14.7109375" style="84" customWidth="1"/>
    <col min="8964" max="8964" width="10.7109375" style="84" customWidth="1"/>
    <col min="8965" max="8965" width="14.7109375" style="84" customWidth="1"/>
    <col min="8966" max="8966" width="4.7109375" style="84" customWidth="1"/>
    <col min="8967" max="8967" width="10.7109375" style="84" customWidth="1"/>
    <col min="8968" max="8968" width="9.7109375" style="84" customWidth="1"/>
    <col min="8969" max="8969" width="14.7109375" style="84" customWidth="1"/>
    <col min="8970" max="8970" width="9.7109375" style="84" customWidth="1"/>
    <col min="8971" max="9216" width="11.5703125" style="84"/>
    <col min="9217" max="9217" width="44.7109375" style="84" customWidth="1"/>
    <col min="9218" max="9218" width="10.7109375" style="84" customWidth="1"/>
    <col min="9219" max="9219" width="14.7109375" style="84" customWidth="1"/>
    <col min="9220" max="9220" width="10.7109375" style="84" customWidth="1"/>
    <col min="9221" max="9221" width="14.7109375" style="84" customWidth="1"/>
    <col min="9222" max="9222" width="4.7109375" style="84" customWidth="1"/>
    <col min="9223" max="9223" width="10.7109375" style="84" customWidth="1"/>
    <col min="9224" max="9224" width="9.7109375" style="84" customWidth="1"/>
    <col min="9225" max="9225" width="14.7109375" style="84" customWidth="1"/>
    <col min="9226" max="9226" width="9.7109375" style="84" customWidth="1"/>
    <col min="9227" max="9472" width="11.5703125" style="84"/>
    <col min="9473" max="9473" width="44.7109375" style="84" customWidth="1"/>
    <col min="9474" max="9474" width="10.7109375" style="84" customWidth="1"/>
    <col min="9475" max="9475" width="14.7109375" style="84" customWidth="1"/>
    <col min="9476" max="9476" width="10.7109375" style="84" customWidth="1"/>
    <col min="9477" max="9477" width="14.7109375" style="84" customWidth="1"/>
    <col min="9478" max="9478" width="4.7109375" style="84" customWidth="1"/>
    <col min="9479" max="9479" width="10.7109375" style="84" customWidth="1"/>
    <col min="9480" max="9480" width="9.7109375" style="84" customWidth="1"/>
    <col min="9481" max="9481" width="14.7109375" style="84" customWidth="1"/>
    <col min="9482" max="9482" width="9.7109375" style="84" customWidth="1"/>
    <col min="9483" max="9728" width="11.5703125" style="84"/>
    <col min="9729" max="9729" width="44.7109375" style="84" customWidth="1"/>
    <col min="9730" max="9730" width="10.7109375" style="84" customWidth="1"/>
    <col min="9731" max="9731" width="14.7109375" style="84" customWidth="1"/>
    <col min="9732" max="9732" width="10.7109375" style="84" customWidth="1"/>
    <col min="9733" max="9733" width="14.7109375" style="84" customWidth="1"/>
    <col min="9734" max="9734" width="4.7109375" style="84" customWidth="1"/>
    <col min="9735" max="9735" width="10.7109375" style="84" customWidth="1"/>
    <col min="9736" max="9736" width="9.7109375" style="84" customWidth="1"/>
    <col min="9737" max="9737" width="14.7109375" style="84" customWidth="1"/>
    <col min="9738" max="9738" width="9.7109375" style="84" customWidth="1"/>
    <col min="9739" max="9984" width="11.5703125" style="84"/>
    <col min="9985" max="9985" width="44.7109375" style="84" customWidth="1"/>
    <col min="9986" max="9986" width="10.7109375" style="84" customWidth="1"/>
    <col min="9987" max="9987" width="14.7109375" style="84" customWidth="1"/>
    <col min="9988" max="9988" width="10.7109375" style="84" customWidth="1"/>
    <col min="9989" max="9989" width="14.7109375" style="84" customWidth="1"/>
    <col min="9990" max="9990" width="4.7109375" style="84" customWidth="1"/>
    <col min="9991" max="9991" width="10.7109375" style="84" customWidth="1"/>
    <col min="9992" max="9992" width="9.7109375" style="84" customWidth="1"/>
    <col min="9993" max="9993" width="14.7109375" style="84" customWidth="1"/>
    <col min="9994" max="9994" width="9.7109375" style="84" customWidth="1"/>
    <col min="9995" max="10240" width="11.5703125" style="84"/>
    <col min="10241" max="10241" width="44.7109375" style="84" customWidth="1"/>
    <col min="10242" max="10242" width="10.7109375" style="84" customWidth="1"/>
    <col min="10243" max="10243" width="14.7109375" style="84" customWidth="1"/>
    <col min="10244" max="10244" width="10.7109375" style="84" customWidth="1"/>
    <col min="10245" max="10245" width="14.7109375" style="84" customWidth="1"/>
    <col min="10246" max="10246" width="4.7109375" style="84" customWidth="1"/>
    <col min="10247" max="10247" width="10.7109375" style="84" customWidth="1"/>
    <col min="10248" max="10248" width="9.7109375" style="84" customWidth="1"/>
    <col min="10249" max="10249" width="14.7109375" style="84" customWidth="1"/>
    <col min="10250" max="10250" width="9.7109375" style="84" customWidth="1"/>
    <col min="10251" max="10496" width="11.5703125" style="84"/>
    <col min="10497" max="10497" width="44.7109375" style="84" customWidth="1"/>
    <col min="10498" max="10498" width="10.7109375" style="84" customWidth="1"/>
    <col min="10499" max="10499" width="14.7109375" style="84" customWidth="1"/>
    <col min="10500" max="10500" width="10.7109375" style="84" customWidth="1"/>
    <col min="10501" max="10501" width="14.7109375" style="84" customWidth="1"/>
    <col min="10502" max="10502" width="4.7109375" style="84" customWidth="1"/>
    <col min="10503" max="10503" width="10.7109375" style="84" customWidth="1"/>
    <col min="10504" max="10504" width="9.7109375" style="84" customWidth="1"/>
    <col min="10505" max="10505" width="14.7109375" style="84" customWidth="1"/>
    <col min="10506" max="10506" width="9.7109375" style="84" customWidth="1"/>
    <col min="10507" max="10752" width="11.5703125" style="84"/>
    <col min="10753" max="10753" width="44.7109375" style="84" customWidth="1"/>
    <col min="10754" max="10754" width="10.7109375" style="84" customWidth="1"/>
    <col min="10755" max="10755" width="14.7109375" style="84" customWidth="1"/>
    <col min="10756" max="10756" width="10.7109375" style="84" customWidth="1"/>
    <col min="10757" max="10757" width="14.7109375" style="84" customWidth="1"/>
    <col min="10758" max="10758" width="4.7109375" style="84" customWidth="1"/>
    <col min="10759" max="10759" width="10.7109375" style="84" customWidth="1"/>
    <col min="10760" max="10760" width="9.7109375" style="84" customWidth="1"/>
    <col min="10761" max="10761" width="14.7109375" style="84" customWidth="1"/>
    <col min="10762" max="10762" width="9.7109375" style="84" customWidth="1"/>
    <col min="10763" max="11008" width="11.5703125" style="84"/>
    <col min="11009" max="11009" width="44.7109375" style="84" customWidth="1"/>
    <col min="11010" max="11010" width="10.7109375" style="84" customWidth="1"/>
    <col min="11011" max="11011" width="14.7109375" style="84" customWidth="1"/>
    <col min="11012" max="11012" width="10.7109375" style="84" customWidth="1"/>
    <col min="11013" max="11013" width="14.7109375" style="84" customWidth="1"/>
    <col min="11014" max="11014" width="4.7109375" style="84" customWidth="1"/>
    <col min="11015" max="11015" width="10.7109375" style="84" customWidth="1"/>
    <col min="11016" max="11016" width="9.7109375" style="84" customWidth="1"/>
    <col min="11017" max="11017" width="14.7109375" style="84" customWidth="1"/>
    <col min="11018" max="11018" width="9.7109375" style="84" customWidth="1"/>
    <col min="11019" max="11264" width="11.5703125" style="84"/>
    <col min="11265" max="11265" width="44.7109375" style="84" customWidth="1"/>
    <col min="11266" max="11266" width="10.7109375" style="84" customWidth="1"/>
    <col min="11267" max="11267" width="14.7109375" style="84" customWidth="1"/>
    <col min="11268" max="11268" width="10.7109375" style="84" customWidth="1"/>
    <col min="11269" max="11269" width="14.7109375" style="84" customWidth="1"/>
    <col min="11270" max="11270" width="4.7109375" style="84" customWidth="1"/>
    <col min="11271" max="11271" width="10.7109375" style="84" customWidth="1"/>
    <col min="11272" max="11272" width="9.7109375" style="84" customWidth="1"/>
    <col min="11273" max="11273" width="14.7109375" style="84" customWidth="1"/>
    <col min="11274" max="11274" width="9.7109375" style="84" customWidth="1"/>
    <col min="11275" max="11520" width="11.5703125" style="84"/>
    <col min="11521" max="11521" width="44.7109375" style="84" customWidth="1"/>
    <col min="11522" max="11522" width="10.7109375" style="84" customWidth="1"/>
    <col min="11523" max="11523" width="14.7109375" style="84" customWidth="1"/>
    <col min="11524" max="11524" width="10.7109375" style="84" customWidth="1"/>
    <col min="11525" max="11525" width="14.7109375" style="84" customWidth="1"/>
    <col min="11526" max="11526" width="4.7109375" style="84" customWidth="1"/>
    <col min="11527" max="11527" width="10.7109375" style="84" customWidth="1"/>
    <col min="11528" max="11528" width="9.7109375" style="84" customWidth="1"/>
    <col min="11529" max="11529" width="14.7109375" style="84" customWidth="1"/>
    <col min="11530" max="11530" width="9.7109375" style="84" customWidth="1"/>
    <col min="11531" max="11776" width="11.5703125" style="84"/>
    <col min="11777" max="11777" width="44.7109375" style="84" customWidth="1"/>
    <col min="11778" max="11778" width="10.7109375" style="84" customWidth="1"/>
    <col min="11779" max="11779" width="14.7109375" style="84" customWidth="1"/>
    <col min="11780" max="11780" width="10.7109375" style="84" customWidth="1"/>
    <col min="11781" max="11781" width="14.7109375" style="84" customWidth="1"/>
    <col min="11782" max="11782" width="4.7109375" style="84" customWidth="1"/>
    <col min="11783" max="11783" width="10.7109375" style="84" customWidth="1"/>
    <col min="11784" max="11784" width="9.7109375" style="84" customWidth="1"/>
    <col min="11785" max="11785" width="14.7109375" style="84" customWidth="1"/>
    <col min="11786" max="11786" width="9.7109375" style="84" customWidth="1"/>
    <col min="11787" max="12032" width="11.5703125" style="84"/>
    <col min="12033" max="12033" width="44.7109375" style="84" customWidth="1"/>
    <col min="12034" max="12034" width="10.7109375" style="84" customWidth="1"/>
    <col min="12035" max="12035" width="14.7109375" style="84" customWidth="1"/>
    <col min="12036" max="12036" width="10.7109375" style="84" customWidth="1"/>
    <col min="12037" max="12037" width="14.7109375" style="84" customWidth="1"/>
    <col min="12038" max="12038" width="4.7109375" style="84" customWidth="1"/>
    <col min="12039" max="12039" width="10.7109375" style="84" customWidth="1"/>
    <col min="12040" max="12040" width="9.7109375" style="84" customWidth="1"/>
    <col min="12041" max="12041" width="14.7109375" style="84" customWidth="1"/>
    <col min="12042" max="12042" width="9.7109375" style="84" customWidth="1"/>
    <col min="12043" max="12288" width="11.5703125" style="84"/>
    <col min="12289" max="12289" width="44.7109375" style="84" customWidth="1"/>
    <col min="12290" max="12290" width="10.7109375" style="84" customWidth="1"/>
    <col min="12291" max="12291" width="14.7109375" style="84" customWidth="1"/>
    <col min="12292" max="12292" width="10.7109375" style="84" customWidth="1"/>
    <col min="12293" max="12293" width="14.7109375" style="84" customWidth="1"/>
    <col min="12294" max="12294" width="4.7109375" style="84" customWidth="1"/>
    <col min="12295" max="12295" width="10.7109375" style="84" customWidth="1"/>
    <col min="12296" max="12296" width="9.7109375" style="84" customWidth="1"/>
    <col min="12297" max="12297" width="14.7109375" style="84" customWidth="1"/>
    <col min="12298" max="12298" width="9.7109375" style="84" customWidth="1"/>
    <col min="12299" max="12544" width="11.5703125" style="84"/>
    <col min="12545" max="12545" width="44.7109375" style="84" customWidth="1"/>
    <col min="12546" max="12546" width="10.7109375" style="84" customWidth="1"/>
    <col min="12547" max="12547" width="14.7109375" style="84" customWidth="1"/>
    <col min="12548" max="12548" width="10.7109375" style="84" customWidth="1"/>
    <col min="12549" max="12549" width="14.7109375" style="84" customWidth="1"/>
    <col min="12550" max="12550" width="4.7109375" style="84" customWidth="1"/>
    <col min="12551" max="12551" width="10.7109375" style="84" customWidth="1"/>
    <col min="12552" max="12552" width="9.7109375" style="84" customWidth="1"/>
    <col min="12553" max="12553" width="14.7109375" style="84" customWidth="1"/>
    <col min="12554" max="12554" width="9.7109375" style="84" customWidth="1"/>
    <col min="12555" max="12800" width="11.5703125" style="84"/>
    <col min="12801" max="12801" width="44.7109375" style="84" customWidth="1"/>
    <col min="12802" max="12802" width="10.7109375" style="84" customWidth="1"/>
    <col min="12803" max="12803" width="14.7109375" style="84" customWidth="1"/>
    <col min="12804" max="12804" width="10.7109375" style="84" customWidth="1"/>
    <col min="12805" max="12805" width="14.7109375" style="84" customWidth="1"/>
    <col min="12806" max="12806" width="4.7109375" style="84" customWidth="1"/>
    <col min="12807" max="12807" width="10.7109375" style="84" customWidth="1"/>
    <col min="12808" max="12808" width="9.7109375" style="84" customWidth="1"/>
    <col min="12809" max="12809" width="14.7109375" style="84" customWidth="1"/>
    <col min="12810" max="12810" width="9.7109375" style="84" customWidth="1"/>
    <col min="12811" max="13056" width="11.5703125" style="84"/>
    <col min="13057" max="13057" width="44.7109375" style="84" customWidth="1"/>
    <col min="13058" max="13058" width="10.7109375" style="84" customWidth="1"/>
    <col min="13059" max="13059" width="14.7109375" style="84" customWidth="1"/>
    <col min="13060" max="13060" width="10.7109375" style="84" customWidth="1"/>
    <col min="13061" max="13061" width="14.7109375" style="84" customWidth="1"/>
    <col min="13062" max="13062" width="4.7109375" style="84" customWidth="1"/>
    <col min="13063" max="13063" width="10.7109375" style="84" customWidth="1"/>
    <col min="13064" max="13064" width="9.7109375" style="84" customWidth="1"/>
    <col min="13065" max="13065" width="14.7109375" style="84" customWidth="1"/>
    <col min="13066" max="13066" width="9.7109375" style="84" customWidth="1"/>
    <col min="13067" max="13312" width="11.5703125" style="84"/>
    <col min="13313" max="13313" width="44.7109375" style="84" customWidth="1"/>
    <col min="13314" max="13314" width="10.7109375" style="84" customWidth="1"/>
    <col min="13315" max="13315" width="14.7109375" style="84" customWidth="1"/>
    <col min="13316" max="13316" width="10.7109375" style="84" customWidth="1"/>
    <col min="13317" max="13317" width="14.7109375" style="84" customWidth="1"/>
    <col min="13318" max="13318" width="4.7109375" style="84" customWidth="1"/>
    <col min="13319" max="13319" width="10.7109375" style="84" customWidth="1"/>
    <col min="13320" max="13320" width="9.7109375" style="84" customWidth="1"/>
    <col min="13321" max="13321" width="14.7109375" style="84" customWidth="1"/>
    <col min="13322" max="13322" width="9.7109375" style="84" customWidth="1"/>
    <col min="13323" max="13568" width="11.5703125" style="84"/>
    <col min="13569" max="13569" width="44.7109375" style="84" customWidth="1"/>
    <col min="13570" max="13570" width="10.7109375" style="84" customWidth="1"/>
    <col min="13571" max="13571" width="14.7109375" style="84" customWidth="1"/>
    <col min="13572" max="13572" width="10.7109375" style="84" customWidth="1"/>
    <col min="13573" max="13573" width="14.7109375" style="84" customWidth="1"/>
    <col min="13574" max="13574" width="4.7109375" style="84" customWidth="1"/>
    <col min="13575" max="13575" width="10.7109375" style="84" customWidth="1"/>
    <col min="13576" max="13576" width="9.7109375" style="84" customWidth="1"/>
    <col min="13577" max="13577" width="14.7109375" style="84" customWidth="1"/>
    <col min="13578" max="13578" width="9.7109375" style="84" customWidth="1"/>
    <col min="13579" max="13824" width="11.5703125" style="84"/>
    <col min="13825" max="13825" width="44.7109375" style="84" customWidth="1"/>
    <col min="13826" max="13826" width="10.7109375" style="84" customWidth="1"/>
    <col min="13827" max="13827" width="14.7109375" style="84" customWidth="1"/>
    <col min="13828" max="13828" width="10.7109375" style="84" customWidth="1"/>
    <col min="13829" max="13829" width="14.7109375" style="84" customWidth="1"/>
    <col min="13830" max="13830" width="4.7109375" style="84" customWidth="1"/>
    <col min="13831" max="13831" width="10.7109375" style="84" customWidth="1"/>
    <col min="13832" max="13832" width="9.7109375" style="84" customWidth="1"/>
    <col min="13833" max="13833" width="14.7109375" style="84" customWidth="1"/>
    <col min="13834" max="13834" width="9.7109375" style="84" customWidth="1"/>
    <col min="13835" max="14080" width="11.5703125" style="84"/>
    <col min="14081" max="14081" width="44.7109375" style="84" customWidth="1"/>
    <col min="14082" max="14082" width="10.7109375" style="84" customWidth="1"/>
    <col min="14083" max="14083" width="14.7109375" style="84" customWidth="1"/>
    <col min="14084" max="14084" width="10.7109375" style="84" customWidth="1"/>
    <col min="14085" max="14085" width="14.7109375" style="84" customWidth="1"/>
    <col min="14086" max="14086" width="4.7109375" style="84" customWidth="1"/>
    <col min="14087" max="14087" width="10.7109375" style="84" customWidth="1"/>
    <col min="14088" max="14088" width="9.7109375" style="84" customWidth="1"/>
    <col min="14089" max="14089" width="14.7109375" style="84" customWidth="1"/>
    <col min="14090" max="14090" width="9.7109375" style="84" customWidth="1"/>
    <col min="14091" max="14336" width="11.5703125" style="84"/>
    <col min="14337" max="14337" width="44.7109375" style="84" customWidth="1"/>
    <col min="14338" max="14338" width="10.7109375" style="84" customWidth="1"/>
    <col min="14339" max="14339" width="14.7109375" style="84" customWidth="1"/>
    <col min="14340" max="14340" width="10.7109375" style="84" customWidth="1"/>
    <col min="14341" max="14341" width="14.7109375" style="84" customWidth="1"/>
    <col min="14342" max="14342" width="4.7109375" style="84" customWidth="1"/>
    <col min="14343" max="14343" width="10.7109375" style="84" customWidth="1"/>
    <col min="14344" max="14344" width="9.7109375" style="84" customWidth="1"/>
    <col min="14345" max="14345" width="14.7109375" style="84" customWidth="1"/>
    <col min="14346" max="14346" width="9.7109375" style="84" customWidth="1"/>
    <col min="14347" max="14592" width="11.5703125" style="84"/>
    <col min="14593" max="14593" width="44.7109375" style="84" customWidth="1"/>
    <col min="14594" max="14594" width="10.7109375" style="84" customWidth="1"/>
    <col min="14595" max="14595" width="14.7109375" style="84" customWidth="1"/>
    <col min="14596" max="14596" width="10.7109375" style="84" customWidth="1"/>
    <col min="14597" max="14597" width="14.7109375" style="84" customWidth="1"/>
    <col min="14598" max="14598" width="4.7109375" style="84" customWidth="1"/>
    <col min="14599" max="14599" width="10.7109375" style="84" customWidth="1"/>
    <col min="14600" max="14600" width="9.7109375" style="84" customWidth="1"/>
    <col min="14601" max="14601" width="14.7109375" style="84" customWidth="1"/>
    <col min="14602" max="14602" width="9.7109375" style="84" customWidth="1"/>
    <col min="14603" max="14848" width="11.5703125" style="84"/>
    <col min="14849" max="14849" width="44.7109375" style="84" customWidth="1"/>
    <col min="14850" max="14850" width="10.7109375" style="84" customWidth="1"/>
    <col min="14851" max="14851" width="14.7109375" style="84" customWidth="1"/>
    <col min="14852" max="14852" width="10.7109375" style="84" customWidth="1"/>
    <col min="14853" max="14853" width="14.7109375" style="84" customWidth="1"/>
    <col min="14854" max="14854" width="4.7109375" style="84" customWidth="1"/>
    <col min="14855" max="14855" width="10.7109375" style="84" customWidth="1"/>
    <col min="14856" max="14856" width="9.7109375" style="84" customWidth="1"/>
    <col min="14857" max="14857" width="14.7109375" style="84" customWidth="1"/>
    <col min="14858" max="14858" width="9.7109375" style="84" customWidth="1"/>
    <col min="14859" max="15104" width="11.5703125" style="84"/>
    <col min="15105" max="15105" width="44.7109375" style="84" customWidth="1"/>
    <col min="15106" max="15106" width="10.7109375" style="84" customWidth="1"/>
    <col min="15107" max="15107" width="14.7109375" style="84" customWidth="1"/>
    <col min="15108" max="15108" width="10.7109375" style="84" customWidth="1"/>
    <col min="15109" max="15109" width="14.7109375" style="84" customWidth="1"/>
    <col min="15110" max="15110" width="4.7109375" style="84" customWidth="1"/>
    <col min="15111" max="15111" width="10.7109375" style="84" customWidth="1"/>
    <col min="15112" max="15112" width="9.7109375" style="84" customWidth="1"/>
    <col min="15113" max="15113" width="14.7109375" style="84" customWidth="1"/>
    <col min="15114" max="15114" width="9.7109375" style="84" customWidth="1"/>
    <col min="15115" max="15360" width="11.5703125" style="84"/>
    <col min="15361" max="15361" width="44.7109375" style="84" customWidth="1"/>
    <col min="15362" max="15362" width="10.7109375" style="84" customWidth="1"/>
    <col min="15363" max="15363" width="14.7109375" style="84" customWidth="1"/>
    <col min="15364" max="15364" width="10.7109375" style="84" customWidth="1"/>
    <col min="15365" max="15365" width="14.7109375" style="84" customWidth="1"/>
    <col min="15366" max="15366" width="4.7109375" style="84" customWidth="1"/>
    <col min="15367" max="15367" width="10.7109375" style="84" customWidth="1"/>
    <col min="15368" max="15368" width="9.7109375" style="84" customWidth="1"/>
    <col min="15369" max="15369" width="14.7109375" style="84" customWidth="1"/>
    <col min="15370" max="15370" width="9.7109375" style="84" customWidth="1"/>
    <col min="15371" max="15616" width="11.5703125" style="84"/>
    <col min="15617" max="15617" width="44.7109375" style="84" customWidth="1"/>
    <col min="15618" max="15618" width="10.7109375" style="84" customWidth="1"/>
    <col min="15619" max="15619" width="14.7109375" style="84" customWidth="1"/>
    <col min="15620" max="15620" width="10.7109375" style="84" customWidth="1"/>
    <col min="15621" max="15621" width="14.7109375" style="84" customWidth="1"/>
    <col min="15622" max="15622" width="4.7109375" style="84" customWidth="1"/>
    <col min="15623" max="15623" width="10.7109375" style="84" customWidth="1"/>
    <col min="15624" max="15624" width="9.7109375" style="84" customWidth="1"/>
    <col min="15625" max="15625" width="14.7109375" style="84" customWidth="1"/>
    <col min="15626" max="15626" width="9.7109375" style="84" customWidth="1"/>
    <col min="15627" max="15872" width="11.5703125" style="84"/>
    <col min="15873" max="15873" width="44.7109375" style="84" customWidth="1"/>
    <col min="15874" max="15874" width="10.7109375" style="84" customWidth="1"/>
    <col min="15875" max="15875" width="14.7109375" style="84" customWidth="1"/>
    <col min="15876" max="15876" width="10.7109375" style="84" customWidth="1"/>
    <col min="15877" max="15877" width="14.7109375" style="84" customWidth="1"/>
    <col min="15878" max="15878" width="4.7109375" style="84" customWidth="1"/>
    <col min="15879" max="15879" width="10.7109375" style="84" customWidth="1"/>
    <col min="15880" max="15880" width="9.7109375" style="84" customWidth="1"/>
    <col min="15881" max="15881" width="14.7109375" style="84" customWidth="1"/>
    <col min="15882" max="15882" width="9.7109375" style="84" customWidth="1"/>
    <col min="15883" max="16128" width="11.5703125" style="84"/>
    <col min="16129" max="16129" width="44.7109375" style="84" customWidth="1"/>
    <col min="16130" max="16130" width="10.7109375" style="84" customWidth="1"/>
    <col min="16131" max="16131" width="14.7109375" style="84" customWidth="1"/>
    <col min="16132" max="16132" width="10.7109375" style="84" customWidth="1"/>
    <col min="16133" max="16133" width="14.7109375" style="84" customWidth="1"/>
    <col min="16134" max="16134" width="4.7109375" style="84" customWidth="1"/>
    <col min="16135" max="16135" width="10.7109375" style="84" customWidth="1"/>
    <col min="16136" max="16136" width="9.7109375" style="84" customWidth="1"/>
    <col min="16137" max="16137" width="14.7109375" style="84" customWidth="1"/>
    <col min="16138" max="16138" width="9.7109375" style="84" customWidth="1"/>
    <col min="16139" max="16384" width="11.5703125" style="84"/>
  </cols>
  <sheetData>
    <row r="1" spans="1:10" s="130" customFormat="1" ht="45" customHeight="1">
      <c r="A1" s="133" t="s">
        <v>234</v>
      </c>
      <c r="B1" s="133"/>
      <c r="C1" s="133"/>
      <c r="D1" s="133"/>
      <c r="E1" s="133"/>
      <c r="F1" s="133"/>
      <c r="G1" s="133"/>
      <c r="H1" s="133"/>
      <c r="I1" s="133"/>
    </row>
    <row r="2" spans="1:10" s="130" customFormat="1" ht="13.15" customHeight="1" thickBot="1">
      <c r="A2" s="129"/>
      <c r="B2" s="129"/>
      <c r="C2" s="129"/>
      <c r="D2" s="129"/>
      <c r="E2" s="129"/>
      <c r="F2" s="84"/>
      <c r="G2" s="84"/>
      <c r="H2" s="84"/>
      <c r="I2" s="84"/>
      <c r="J2" s="84"/>
    </row>
    <row r="3" spans="1:10" s="130" customFormat="1" ht="19.899999999999999" customHeight="1" thickBot="1">
      <c r="A3" s="129"/>
      <c r="B3" s="129"/>
      <c r="C3" s="129"/>
      <c r="D3" s="129"/>
      <c r="E3" s="129"/>
      <c r="F3" s="129"/>
      <c r="G3" s="1069" t="s">
        <v>42</v>
      </c>
      <c r="H3" s="1070"/>
      <c r="I3" s="1070"/>
      <c r="J3" s="1071"/>
    </row>
    <row r="4" spans="1:10" s="88" customFormat="1" ht="19.899999999999999" customHeight="1" thickBot="1">
      <c r="A4" s="131"/>
      <c r="B4" s="1072">
        <v>2015</v>
      </c>
      <c r="C4" s="1073"/>
      <c r="D4" s="1074">
        <v>2016</v>
      </c>
      <c r="E4" s="1073"/>
      <c r="G4" s="1075" t="s">
        <v>235</v>
      </c>
      <c r="H4" s="1076"/>
      <c r="I4" s="1077" t="s">
        <v>237</v>
      </c>
      <c r="J4" s="1076"/>
    </row>
    <row r="5" spans="1:10" s="88" customFormat="1" ht="27" customHeight="1" thickBot="1">
      <c r="A5" s="131"/>
      <c r="B5" s="737" t="s">
        <v>235</v>
      </c>
      <c r="C5" s="655" t="s">
        <v>236</v>
      </c>
      <c r="D5" s="737" t="s">
        <v>235</v>
      </c>
      <c r="E5" s="655" t="s">
        <v>236</v>
      </c>
      <c r="G5" s="720" t="s">
        <v>235</v>
      </c>
      <c r="H5" s="772" t="s">
        <v>110</v>
      </c>
      <c r="I5" s="833" t="s">
        <v>41</v>
      </c>
      <c r="J5" s="772" t="s">
        <v>110</v>
      </c>
    </row>
    <row r="6" spans="1:10" s="88" customFormat="1" ht="18" customHeight="1" thickBot="1">
      <c r="A6" s="74" t="s">
        <v>238</v>
      </c>
      <c r="B6" s="169">
        <v>97095</v>
      </c>
      <c r="C6" s="391">
        <v>92195.553</v>
      </c>
      <c r="D6" s="1120">
        <v>100538</v>
      </c>
      <c r="E6" s="1121">
        <v>94821.531000000003</v>
      </c>
      <c r="F6" s="84"/>
      <c r="G6" s="834">
        <f>D6-B6</f>
        <v>3443</v>
      </c>
      <c r="H6" s="835">
        <f>(D6-B6)/B6</f>
        <v>3.5460116380864104E-2</v>
      </c>
      <c r="I6" s="836">
        <f>E6-C6</f>
        <v>2625.9780000000028</v>
      </c>
      <c r="J6" s="835">
        <f>(E6-C6)/C6</f>
        <v>2.8482696990819099E-2</v>
      </c>
    </row>
    <row r="7" spans="1:10" s="88" customFormat="1" ht="18" customHeight="1" thickBot="1">
      <c r="A7" s="465" t="s">
        <v>239</v>
      </c>
      <c r="B7" s="170">
        <v>15203</v>
      </c>
      <c r="C7" s="393">
        <v>14325.888000000001</v>
      </c>
      <c r="D7" s="172">
        <v>13695</v>
      </c>
      <c r="E7" s="446">
        <v>19685.255000000001</v>
      </c>
      <c r="F7" s="84"/>
      <c r="G7" s="837">
        <f>D7-B7</f>
        <v>-1508</v>
      </c>
      <c r="H7" s="838">
        <f>(D7-B7)/B7</f>
        <v>-9.9190949154772085E-2</v>
      </c>
      <c r="I7" s="839">
        <f>E7-C7</f>
        <v>5359.3670000000002</v>
      </c>
      <c r="J7" s="838">
        <f>(E7-C7)/C7</f>
        <v>0.37410365067771018</v>
      </c>
    </row>
    <row r="8" spans="1:10" s="171" customFormat="1" ht="18" customHeight="1" thickBot="1">
      <c r="A8" s="721" t="s">
        <v>243</v>
      </c>
      <c r="B8" s="722">
        <f>SUM(B6:B7)</f>
        <v>112298</v>
      </c>
      <c r="C8" s="723">
        <f>SUM(C6:C7)</f>
        <v>106521.44100000001</v>
      </c>
      <c r="D8" s="722">
        <f>SUM(D6:D7)</f>
        <v>114233</v>
      </c>
      <c r="E8" s="723">
        <f>SUM(E6:E7)</f>
        <v>114506.78600000001</v>
      </c>
      <c r="F8" s="84"/>
      <c r="G8" s="722">
        <f>D8-B8</f>
        <v>1935</v>
      </c>
      <c r="H8" s="840">
        <f>(D8-B8)/B8</f>
        <v>1.7230939108443605E-2</v>
      </c>
      <c r="I8" s="841">
        <f>E8-C8</f>
        <v>7985.3450000000012</v>
      </c>
      <c r="J8" s="840">
        <f>(E8-C8)/C8</f>
        <v>7.4964673074597254E-2</v>
      </c>
    </row>
    <row r="9" spans="1:10" s="88" customFormat="1" ht="18" customHeight="1" thickBot="1">
      <c r="A9" s="466" t="s">
        <v>240</v>
      </c>
      <c r="B9" s="172">
        <v>4</v>
      </c>
      <c r="C9" s="446">
        <v>8129.47</v>
      </c>
      <c r="D9" s="172">
        <v>10</v>
      </c>
      <c r="E9" s="446">
        <v>19362.654999999999</v>
      </c>
      <c r="F9" s="84"/>
      <c r="G9" s="842">
        <f>D9-B9</f>
        <v>6</v>
      </c>
      <c r="H9" s="843">
        <f>(D9-B9)/B9</f>
        <v>1.5</v>
      </c>
      <c r="I9" s="844">
        <f>E9-C9</f>
        <v>11233.184999999998</v>
      </c>
      <c r="J9" s="843">
        <f>(E9-C9)/C9</f>
        <v>1.3817856514631333</v>
      </c>
    </row>
    <row r="10" spans="1:10" s="171" customFormat="1" ht="18" customHeight="1" thickBot="1">
      <c r="A10" s="724" t="s">
        <v>241</v>
      </c>
      <c r="B10" s="725">
        <f>+B8+B9</f>
        <v>112302</v>
      </c>
      <c r="C10" s="726">
        <f>+C8+C9</f>
        <v>114650.91100000001</v>
      </c>
      <c r="D10" s="725">
        <f>+D8+D9</f>
        <v>114243</v>
      </c>
      <c r="E10" s="726">
        <f>+E8+E9</f>
        <v>133869.44099999999</v>
      </c>
      <c r="F10" s="84"/>
      <c r="G10" s="845">
        <f>D10-B10</f>
        <v>1941</v>
      </c>
      <c r="H10" s="840">
        <f>(D10-B10)/B10</f>
        <v>1.7283752738152483E-2</v>
      </c>
      <c r="I10" s="846">
        <f>E10-C10</f>
        <v>19218.529999999984</v>
      </c>
      <c r="J10" s="840">
        <f>(E10-C10)/C10</f>
        <v>0.16762649186450845</v>
      </c>
    </row>
    <row r="11" spans="1:10" ht="19.899999999999999" customHeight="1"/>
    <row r="12" spans="1:10" ht="27" customHeight="1"/>
    <row r="13" spans="1:10" ht="19.899999999999999" customHeight="1"/>
    <row r="14" spans="1:10" ht="19.899999999999999" customHeight="1"/>
    <row r="15" spans="1:10" ht="19.899999999999999" customHeight="1"/>
    <row r="16" spans="1:10" ht="19.899999999999999" customHeight="1"/>
  </sheetData>
  <mergeCells count="5">
    <mergeCell ref="G3:J3"/>
    <mergeCell ref="B4:C4"/>
    <mergeCell ref="D4:E4"/>
    <mergeCell ref="G4:H4"/>
    <mergeCell ref="I4:J4"/>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J13" sqref="J13"/>
    </sheetView>
  </sheetViews>
  <sheetFormatPr baseColWidth="10" defaultColWidth="11.5703125" defaultRowHeight="12.75"/>
  <cols>
    <col min="1" max="1" width="36.42578125" style="24" customWidth="1"/>
    <col min="2" max="2" width="12.7109375" style="24" customWidth="1"/>
    <col min="3" max="3" width="10.7109375" style="24" customWidth="1"/>
    <col min="4" max="4" width="12.7109375" style="24" customWidth="1"/>
    <col min="5" max="5" width="10.7109375" style="24" customWidth="1"/>
    <col min="6" max="6" width="2.28515625" style="25" customWidth="1"/>
    <col min="7" max="7" width="12.7109375" style="24" customWidth="1"/>
    <col min="8" max="16384" width="11.5703125" style="24"/>
  </cols>
  <sheetData>
    <row r="1" spans="1:8" s="17" customFormat="1" ht="45" customHeight="1">
      <c r="A1" s="23" t="s">
        <v>53</v>
      </c>
      <c r="B1" s="23"/>
      <c r="C1" s="23"/>
      <c r="D1" s="23"/>
      <c r="E1" s="23"/>
      <c r="F1" s="23"/>
      <c r="G1" s="23"/>
      <c r="H1" s="23"/>
    </row>
    <row r="2" spans="1:8" ht="13.5" thickBot="1">
      <c r="A2" s="614"/>
    </row>
    <row r="3" spans="1:8" ht="19.899999999999999" customHeight="1" thickBot="1">
      <c r="A3" s="26"/>
      <c r="B3" s="1056">
        <v>2015</v>
      </c>
      <c r="C3" s="1057"/>
      <c r="D3" s="1056">
        <v>2016</v>
      </c>
      <c r="E3" s="1057"/>
      <c r="F3" s="27"/>
      <c r="G3" s="1058" t="s">
        <v>42</v>
      </c>
      <c r="H3" s="1059"/>
    </row>
    <row r="4" spans="1:8" ht="51.75" thickBot="1">
      <c r="B4" s="832" t="s">
        <v>41</v>
      </c>
      <c r="C4" s="655" t="s">
        <v>59</v>
      </c>
      <c r="D4" s="832" t="s">
        <v>41</v>
      </c>
      <c r="E4" s="655" t="s">
        <v>59</v>
      </c>
      <c r="F4" s="28"/>
      <c r="G4" s="833" t="s">
        <v>41</v>
      </c>
      <c r="H4" s="655" t="s">
        <v>110</v>
      </c>
    </row>
    <row r="5" spans="1:8" ht="19.899999999999999" customHeight="1">
      <c r="A5" s="29" t="s">
        <v>54</v>
      </c>
      <c r="B5" s="30">
        <v>14264.061250000001</v>
      </c>
      <c r="C5" s="557">
        <f>B5/$B$9</f>
        <v>0.58284479835211955</v>
      </c>
      <c r="D5" s="30">
        <v>14971.975910000001</v>
      </c>
      <c r="E5" s="557">
        <f>D5/$D$9</f>
        <v>0.54814746051516916</v>
      </c>
      <c r="F5" s="31"/>
      <c r="G5" s="965">
        <f>D5-B5</f>
        <v>707.91466000000037</v>
      </c>
      <c r="H5" s="795">
        <f>D5/B5-1</f>
        <v>4.9629249874400205E-2</v>
      </c>
    </row>
    <row r="6" spans="1:8" ht="19.899999999999999" customHeight="1">
      <c r="A6" s="32" t="s">
        <v>55</v>
      </c>
      <c r="B6" s="33">
        <v>8358.6267200000002</v>
      </c>
      <c r="C6" s="558">
        <f>B6/$B$9</f>
        <v>0.34154242748495195</v>
      </c>
      <c r="D6" s="33">
        <v>7166.5607800000007</v>
      </c>
      <c r="E6" s="558">
        <f>D6/$D$9</f>
        <v>0.26237900166275446</v>
      </c>
      <c r="F6" s="31"/>
      <c r="G6" s="968">
        <f>D6-B6</f>
        <v>-1192.0659399999995</v>
      </c>
      <c r="H6" s="969">
        <f>D6/B6-1</f>
        <v>-0.14261504669752734</v>
      </c>
    </row>
    <row r="7" spans="1:8" ht="19.899999999999999" customHeight="1">
      <c r="A7" s="32" t="s">
        <v>56</v>
      </c>
      <c r="B7" s="33">
        <v>499.98208</v>
      </c>
      <c r="C7" s="558">
        <f>B7/$B$9</f>
        <v>2.0429802528874677E-2</v>
      </c>
      <c r="D7" s="33">
        <v>3836.9937999999997</v>
      </c>
      <c r="E7" s="558">
        <f>D7/$D$9</f>
        <v>0.14047834568566631</v>
      </c>
      <c r="F7" s="31"/>
      <c r="G7" s="968">
        <f>D7-B7</f>
        <v>3337.0117199999995</v>
      </c>
      <c r="H7" s="969">
        <f>D7/B7-1</f>
        <v>6.6742626455732168</v>
      </c>
    </row>
    <row r="8" spans="1:8" ht="19.899999999999999" customHeight="1" thickBot="1">
      <c r="A8" s="34" t="s">
        <v>57</v>
      </c>
      <c r="B8" s="35">
        <v>1350.5023799999999</v>
      </c>
      <c r="C8" s="556">
        <f>B8/$B$9</f>
        <v>5.5182971634053904E-2</v>
      </c>
      <c r="D8" s="35">
        <v>1338.24361</v>
      </c>
      <c r="E8" s="556">
        <f>D8/$D$9</f>
        <v>4.8995192136410029E-2</v>
      </c>
      <c r="F8" s="31"/>
      <c r="G8" s="970">
        <f>D8-B8</f>
        <v>-12.258769999999913</v>
      </c>
      <c r="H8" s="971">
        <f>D8/B8-1</f>
        <v>-9.0771924444886798E-3</v>
      </c>
    </row>
    <row r="9" spans="1:8" ht="19.899999999999999" customHeight="1" thickBot="1">
      <c r="A9" s="656" t="s">
        <v>58</v>
      </c>
      <c r="B9" s="967">
        <v>24473.172429999999</v>
      </c>
      <c r="C9" s="657">
        <f>B9/$B$9</f>
        <v>1</v>
      </c>
      <c r="D9" s="967">
        <v>27313.774100000002</v>
      </c>
      <c r="E9" s="657">
        <f>D9/$D$9</f>
        <v>1</v>
      </c>
      <c r="F9" s="36"/>
      <c r="G9" s="966">
        <f>D9-B9</f>
        <v>2840.6016700000037</v>
      </c>
      <c r="H9" s="657">
        <f>D9/B9-1</f>
        <v>0.11607002231218311</v>
      </c>
    </row>
    <row r="10" spans="1:8">
      <c r="B10" s="272"/>
      <c r="D10" s="272"/>
    </row>
    <row r="11" spans="1:8">
      <c r="A11" s="135"/>
    </row>
    <row r="12" spans="1:8" ht="19.899999999999999" customHeight="1"/>
  </sheetData>
  <mergeCells count="3">
    <mergeCell ref="B3:C3"/>
    <mergeCell ref="D3:E3"/>
    <mergeCell ref="G3:H3"/>
  </mergeCells>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E22" sqref="E22"/>
    </sheetView>
  </sheetViews>
  <sheetFormatPr baseColWidth="10" defaultRowHeight="12.75"/>
  <cols>
    <col min="1" max="1" width="49.140625" style="177" customWidth="1"/>
    <col min="2" max="2" width="10.140625" style="84" customWidth="1"/>
    <col min="3" max="3" width="11.28515625" style="84" customWidth="1"/>
    <col min="4" max="4" width="9.42578125" style="84" customWidth="1"/>
    <col min="5" max="5" width="12" style="84" customWidth="1"/>
    <col min="6" max="6" width="2.28515625" style="84" customWidth="1"/>
    <col min="7" max="7" width="9.85546875" style="84" customWidth="1"/>
    <col min="8" max="8" width="10.140625" style="84" customWidth="1"/>
    <col min="9" max="9" width="11.5703125" style="84" customWidth="1"/>
    <col min="10" max="10" width="10.28515625" style="84" customWidth="1"/>
    <col min="11" max="256" width="11.5703125" style="84"/>
    <col min="257" max="257" width="46.28515625" style="84" customWidth="1"/>
    <col min="258" max="258" width="10.7109375" style="84" customWidth="1"/>
    <col min="259" max="259" width="14.7109375" style="84" customWidth="1"/>
    <col min="260" max="260" width="10.7109375" style="84" customWidth="1"/>
    <col min="261" max="261" width="14.7109375" style="84" customWidth="1"/>
    <col min="262" max="262" width="4.7109375" style="84" customWidth="1"/>
    <col min="263" max="263" width="10.7109375" style="84" customWidth="1"/>
    <col min="264" max="264" width="9.7109375" style="84" customWidth="1"/>
    <col min="265" max="265" width="14.7109375" style="84" customWidth="1"/>
    <col min="266" max="266" width="9.7109375" style="84" customWidth="1"/>
    <col min="267" max="512" width="11.5703125" style="84"/>
    <col min="513" max="513" width="46.28515625" style="84" customWidth="1"/>
    <col min="514" max="514" width="10.7109375" style="84" customWidth="1"/>
    <col min="515" max="515" width="14.7109375" style="84" customWidth="1"/>
    <col min="516" max="516" width="10.7109375" style="84" customWidth="1"/>
    <col min="517" max="517" width="14.7109375" style="84" customWidth="1"/>
    <col min="518" max="518" width="4.7109375" style="84" customWidth="1"/>
    <col min="519" max="519" width="10.7109375" style="84" customWidth="1"/>
    <col min="520" max="520" width="9.7109375" style="84" customWidth="1"/>
    <col min="521" max="521" width="14.7109375" style="84" customWidth="1"/>
    <col min="522" max="522" width="9.7109375" style="84" customWidth="1"/>
    <col min="523" max="768" width="11.5703125" style="84"/>
    <col min="769" max="769" width="46.28515625" style="84" customWidth="1"/>
    <col min="770" max="770" width="10.7109375" style="84" customWidth="1"/>
    <col min="771" max="771" width="14.7109375" style="84" customWidth="1"/>
    <col min="772" max="772" width="10.7109375" style="84" customWidth="1"/>
    <col min="773" max="773" width="14.7109375" style="84" customWidth="1"/>
    <col min="774" max="774" width="4.7109375" style="84" customWidth="1"/>
    <col min="775" max="775" width="10.7109375" style="84" customWidth="1"/>
    <col min="776" max="776" width="9.7109375" style="84" customWidth="1"/>
    <col min="777" max="777" width="14.7109375" style="84" customWidth="1"/>
    <col min="778" max="778" width="9.7109375" style="84" customWidth="1"/>
    <col min="779" max="1024" width="11.5703125" style="84"/>
    <col min="1025" max="1025" width="46.28515625" style="84" customWidth="1"/>
    <col min="1026" max="1026" width="10.7109375" style="84" customWidth="1"/>
    <col min="1027" max="1027" width="14.7109375" style="84" customWidth="1"/>
    <col min="1028" max="1028" width="10.7109375" style="84" customWidth="1"/>
    <col min="1029" max="1029" width="14.7109375" style="84" customWidth="1"/>
    <col min="1030" max="1030" width="4.7109375" style="84" customWidth="1"/>
    <col min="1031" max="1031" width="10.7109375" style="84" customWidth="1"/>
    <col min="1032" max="1032" width="9.7109375" style="84" customWidth="1"/>
    <col min="1033" max="1033" width="14.7109375" style="84" customWidth="1"/>
    <col min="1034" max="1034" width="9.7109375" style="84" customWidth="1"/>
    <col min="1035" max="1280" width="11.5703125" style="84"/>
    <col min="1281" max="1281" width="46.28515625" style="84" customWidth="1"/>
    <col min="1282" max="1282" width="10.7109375" style="84" customWidth="1"/>
    <col min="1283" max="1283" width="14.7109375" style="84" customWidth="1"/>
    <col min="1284" max="1284" width="10.7109375" style="84" customWidth="1"/>
    <col min="1285" max="1285" width="14.7109375" style="84" customWidth="1"/>
    <col min="1286" max="1286" width="4.7109375" style="84" customWidth="1"/>
    <col min="1287" max="1287" width="10.7109375" style="84" customWidth="1"/>
    <col min="1288" max="1288" width="9.7109375" style="84" customWidth="1"/>
    <col min="1289" max="1289" width="14.7109375" style="84" customWidth="1"/>
    <col min="1290" max="1290" width="9.7109375" style="84" customWidth="1"/>
    <col min="1291" max="1536" width="11.5703125" style="84"/>
    <col min="1537" max="1537" width="46.28515625" style="84" customWidth="1"/>
    <col min="1538" max="1538" width="10.7109375" style="84" customWidth="1"/>
    <col min="1539" max="1539" width="14.7109375" style="84" customWidth="1"/>
    <col min="1540" max="1540" width="10.7109375" style="84" customWidth="1"/>
    <col min="1541" max="1541" width="14.7109375" style="84" customWidth="1"/>
    <col min="1542" max="1542" width="4.7109375" style="84" customWidth="1"/>
    <col min="1543" max="1543" width="10.7109375" style="84" customWidth="1"/>
    <col min="1544" max="1544" width="9.7109375" style="84" customWidth="1"/>
    <col min="1545" max="1545" width="14.7109375" style="84" customWidth="1"/>
    <col min="1546" max="1546" width="9.7109375" style="84" customWidth="1"/>
    <col min="1547" max="1792" width="11.5703125" style="84"/>
    <col min="1793" max="1793" width="46.28515625" style="84" customWidth="1"/>
    <col min="1794" max="1794" width="10.7109375" style="84" customWidth="1"/>
    <col min="1795" max="1795" width="14.7109375" style="84" customWidth="1"/>
    <col min="1796" max="1796" width="10.7109375" style="84" customWidth="1"/>
    <col min="1797" max="1797" width="14.7109375" style="84" customWidth="1"/>
    <col min="1798" max="1798" width="4.7109375" style="84" customWidth="1"/>
    <col min="1799" max="1799" width="10.7109375" style="84" customWidth="1"/>
    <col min="1800" max="1800" width="9.7109375" style="84" customWidth="1"/>
    <col min="1801" max="1801" width="14.7109375" style="84" customWidth="1"/>
    <col min="1802" max="1802" width="9.7109375" style="84" customWidth="1"/>
    <col min="1803" max="2048" width="11.5703125" style="84"/>
    <col min="2049" max="2049" width="46.28515625" style="84" customWidth="1"/>
    <col min="2050" max="2050" width="10.7109375" style="84" customWidth="1"/>
    <col min="2051" max="2051" width="14.7109375" style="84" customWidth="1"/>
    <col min="2052" max="2052" width="10.7109375" style="84" customWidth="1"/>
    <col min="2053" max="2053" width="14.7109375" style="84" customWidth="1"/>
    <col min="2054" max="2054" width="4.7109375" style="84" customWidth="1"/>
    <col min="2055" max="2055" width="10.7109375" style="84" customWidth="1"/>
    <col min="2056" max="2056" width="9.7109375" style="84" customWidth="1"/>
    <col min="2057" max="2057" width="14.7109375" style="84" customWidth="1"/>
    <col min="2058" max="2058" width="9.7109375" style="84" customWidth="1"/>
    <col min="2059" max="2304" width="11.5703125" style="84"/>
    <col min="2305" max="2305" width="46.28515625" style="84" customWidth="1"/>
    <col min="2306" max="2306" width="10.7109375" style="84" customWidth="1"/>
    <col min="2307" max="2307" width="14.7109375" style="84" customWidth="1"/>
    <col min="2308" max="2308" width="10.7109375" style="84" customWidth="1"/>
    <col min="2309" max="2309" width="14.7109375" style="84" customWidth="1"/>
    <col min="2310" max="2310" width="4.7109375" style="84" customWidth="1"/>
    <col min="2311" max="2311" width="10.7109375" style="84" customWidth="1"/>
    <col min="2312" max="2312" width="9.7109375" style="84" customWidth="1"/>
    <col min="2313" max="2313" width="14.7109375" style="84" customWidth="1"/>
    <col min="2314" max="2314" width="9.7109375" style="84" customWidth="1"/>
    <col min="2315" max="2560" width="11.5703125" style="84"/>
    <col min="2561" max="2561" width="46.28515625" style="84" customWidth="1"/>
    <col min="2562" max="2562" width="10.7109375" style="84" customWidth="1"/>
    <col min="2563" max="2563" width="14.7109375" style="84" customWidth="1"/>
    <col min="2564" max="2564" width="10.7109375" style="84" customWidth="1"/>
    <col min="2565" max="2565" width="14.7109375" style="84" customWidth="1"/>
    <col min="2566" max="2566" width="4.7109375" style="84" customWidth="1"/>
    <col min="2567" max="2567" width="10.7109375" style="84" customWidth="1"/>
    <col min="2568" max="2568" width="9.7109375" style="84" customWidth="1"/>
    <col min="2569" max="2569" width="14.7109375" style="84" customWidth="1"/>
    <col min="2570" max="2570" width="9.7109375" style="84" customWidth="1"/>
    <col min="2571" max="2816" width="11.5703125" style="84"/>
    <col min="2817" max="2817" width="46.28515625" style="84" customWidth="1"/>
    <col min="2818" max="2818" width="10.7109375" style="84" customWidth="1"/>
    <col min="2819" max="2819" width="14.7109375" style="84" customWidth="1"/>
    <col min="2820" max="2820" width="10.7109375" style="84" customWidth="1"/>
    <col min="2821" max="2821" width="14.7109375" style="84" customWidth="1"/>
    <col min="2822" max="2822" width="4.7109375" style="84" customWidth="1"/>
    <col min="2823" max="2823" width="10.7109375" style="84" customWidth="1"/>
    <col min="2824" max="2824" width="9.7109375" style="84" customWidth="1"/>
    <col min="2825" max="2825" width="14.7109375" style="84" customWidth="1"/>
    <col min="2826" max="2826" width="9.7109375" style="84" customWidth="1"/>
    <col min="2827" max="3072" width="11.5703125" style="84"/>
    <col min="3073" max="3073" width="46.28515625" style="84" customWidth="1"/>
    <col min="3074" max="3074" width="10.7109375" style="84" customWidth="1"/>
    <col min="3075" max="3075" width="14.7109375" style="84" customWidth="1"/>
    <col min="3076" max="3076" width="10.7109375" style="84" customWidth="1"/>
    <col min="3077" max="3077" width="14.7109375" style="84" customWidth="1"/>
    <col min="3078" max="3078" width="4.7109375" style="84" customWidth="1"/>
    <col min="3079" max="3079" width="10.7109375" style="84" customWidth="1"/>
    <col min="3080" max="3080" width="9.7109375" style="84" customWidth="1"/>
    <col min="3081" max="3081" width="14.7109375" style="84" customWidth="1"/>
    <col min="3082" max="3082" width="9.7109375" style="84" customWidth="1"/>
    <col min="3083" max="3328" width="11.5703125" style="84"/>
    <col min="3329" max="3329" width="46.28515625" style="84" customWidth="1"/>
    <col min="3330" max="3330" width="10.7109375" style="84" customWidth="1"/>
    <col min="3331" max="3331" width="14.7109375" style="84" customWidth="1"/>
    <col min="3332" max="3332" width="10.7109375" style="84" customWidth="1"/>
    <col min="3333" max="3333" width="14.7109375" style="84" customWidth="1"/>
    <col min="3334" max="3334" width="4.7109375" style="84" customWidth="1"/>
    <col min="3335" max="3335" width="10.7109375" style="84" customWidth="1"/>
    <col min="3336" max="3336" width="9.7109375" style="84" customWidth="1"/>
    <col min="3337" max="3337" width="14.7109375" style="84" customWidth="1"/>
    <col min="3338" max="3338" width="9.7109375" style="84" customWidth="1"/>
    <col min="3339" max="3584" width="11.5703125" style="84"/>
    <col min="3585" max="3585" width="46.28515625" style="84" customWidth="1"/>
    <col min="3586" max="3586" width="10.7109375" style="84" customWidth="1"/>
    <col min="3587" max="3587" width="14.7109375" style="84" customWidth="1"/>
    <col min="3588" max="3588" width="10.7109375" style="84" customWidth="1"/>
    <col min="3589" max="3589" width="14.7109375" style="84" customWidth="1"/>
    <col min="3590" max="3590" width="4.7109375" style="84" customWidth="1"/>
    <col min="3591" max="3591" width="10.7109375" style="84" customWidth="1"/>
    <col min="3592" max="3592" width="9.7109375" style="84" customWidth="1"/>
    <col min="3593" max="3593" width="14.7109375" style="84" customWidth="1"/>
    <col min="3594" max="3594" width="9.7109375" style="84" customWidth="1"/>
    <col min="3595" max="3840" width="11.5703125" style="84"/>
    <col min="3841" max="3841" width="46.28515625" style="84" customWidth="1"/>
    <col min="3842" max="3842" width="10.7109375" style="84" customWidth="1"/>
    <col min="3843" max="3843" width="14.7109375" style="84" customWidth="1"/>
    <col min="3844" max="3844" width="10.7109375" style="84" customWidth="1"/>
    <col min="3845" max="3845" width="14.7109375" style="84" customWidth="1"/>
    <col min="3846" max="3846" width="4.7109375" style="84" customWidth="1"/>
    <col min="3847" max="3847" width="10.7109375" style="84" customWidth="1"/>
    <col min="3848" max="3848" width="9.7109375" style="84" customWidth="1"/>
    <col min="3849" max="3849" width="14.7109375" style="84" customWidth="1"/>
    <col min="3850" max="3850" width="9.7109375" style="84" customWidth="1"/>
    <col min="3851" max="4096" width="11.5703125" style="84"/>
    <col min="4097" max="4097" width="46.28515625" style="84" customWidth="1"/>
    <col min="4098" max="4098" width="10.7109375" style="84" customWidth="1"/>
    <col min="4099" max="4099" width="14.7109375" style="84" customWidth="1"/>
    <col min="4100" max="4100" width="10.7109375" style="84" customWidth="1"/>
    <col min="4101" max="4101" width="14.7109375" style="84" customWidth="1"/>
    <col min="4102" max="4102" width="4.7109375" style="84" customWidth="1"/>
    <col min="4103" max="4103" width="10.7109375" style="84" customWidth="1"/>
    <col min="4104" max="4104" width="9.7109375" style="84" customWidth="1"/>
    <col min="4105" max="4105" width="14.7109375" style="84" customWidth="1"/>
    <col min="4106" max="4106" width="9.7109375" style="84" customWidth="1"/>
    <col min="4107" max="4352" width="11.5703125" style="84"/>
    <col min="4353" max="4353" width="46.28515625" style="84" customWidth="1"/>
    <col min="4354" max="4354" width="10.7109375" style="84" customWidth="1"/>
    <col min="4355" max="4355" width="14.7109375" style="84" customWidth="1"/>
    <col min="4356" max="4356" width="10.7109375" style="84" customWidth="1"/>
    <col min="4357" max="4357" width="14.7109375" style="84" customWidth="1"/>
    <col min="4358" max="4358" width="4.7109375" style="84" customWidth="1"/>
    <col min="4359" max="4359" width="10.7109375" style="84" customWidth="1"/>
    <col min="4360" max="4360" width="9.7109375" style="84" customWidth="1"/>
    <col min="4361" max="4361" width="14.7109375" style="84" customWidth="1"/>
    <col min="4362" max="4362" width="9.7109375" style="84" customWidth="1"/>
    <col min="4363" max="4608" width="11.5703125" style="84"/>
    <col min="4609" max="4609" width="46.28515625" style="84" customWidth="1"/>
    <col min="4610" max="4610" width="10.7109375" style="84" customWidth="1"/>
    <col min="4611" max="4611" width="14.7109375" style="84" customWidth="1"/>
    <col min="4612" max="4612" width="10.7109375" style="84" customWidth="1"/>
    <col min="4613" max="4613" width="14.7109375" style="84" customWidth="1"/>
    <col min="4614" max="4614" width="4.7109375" style="84" customWidth="1"/>
    <col min="4615" max="4615" width="10.7109375" style="84" customWidth="1"/>
    <col min="4616" max="4616" width="9.7109375" style="84" customWidth="1"/>
    <col min="4617" max="4617" width="14.7109375" style="84" customWidth="1"/>
    <col min="4618" max="4618" width="9.7109375" style="84" customWidth="1"/>
    <col min="4619" max="4864" width="11.5703125" style="84"/>
    <col min="4865" max="4865" width="46.28515625" style="84" customWidth="1"/>
    <col min="4866" max="4866" width="10.7109375" style="84" customWidth="1"/>
    <col min="4867" max="4867" width="14.7109375" style="84" customWidth="1"/>
    <col min="4868" max="4868" width="10.7109375" style="84" customWidth="1"/>
    <col min="4869" max="4869" width="14.7109375" style="84" customWidth="1"/>
    <col min="4870" max="4870" width="4.7109375" style="84" customWidth="1"/>
    <col min="4871" max="4871" width="10.7109375" style="84" customWidth="1"/>
    <col min="4872" max="4872" width="9.7109375" style="84" customWidth="1"/>
    <col min="4873" max="4873" width="14.7109375" style="84" customWidth="1"/>
    <col min="4874" max="4874" width="9.7109375" style="84" customWidth="1"/>
    <col min="4875" max="5120" width="11.5703125" style="84"/>
    <col min="5121" max="5121" width="46.28515625" style="84" customWidth="1"/>
    <col min="5122" max="5122" width="10.7109375" style="84" customWidth="1"/>
    <col min="5123" max="5123" width="14.7109375" style="84" customWidth="1"/>
    <col min="5124" max="5124" width="10.7109375" style="84" customWidth="1"/>
    <col min="5125" max="5125" width="14.7109375" style="84" customWidth="1"/>
    <col min="5126" max="5126" width="4.7109375" style="84" customWidth="1"/>
    <col min="5127" max="5127" width="10.7109375" style="84" customWidth="1"/>
    <col min="5128" max="5128" width="9.7109375" style="84" customWidth="1"/>
    <col min="5129" max="5129" width="14.7109375" style="84" customWidth="1"/>
    <col min="5130" max="5130" width="9.7109375" style="84" customWidth="1"/>
    <col min="5131" max="5376" width="11.5703125" style="84"/>
    <col min="5377" max="5377" width="46.28515625" style="84" customWidth="1"/>
    <col min="5378" max="5378" width="10.7109375" style="84" customWidth="1"/>
    <col min="5379" max="5379" width="14.7109375" style="84" customWidth="1"/>
    <col min="5380" max="5380" width="10.7109375" style="84" customWidth="1"/>
    <col min="5381" max="5381" width="14.7109375" style="84" customWidth="1"/>
    <col min="5382" max="5382" width="4.7109375" style="84" customWidth="1"/>
    <col min="5383" max="5383" width="10.7109375" style="84" customWidth="1"/>
    <col min="5384" max="5384" width="9.7109375" style="84" customWidth="1"/>
    <col min="5385" max="5385" width="14.7109375" style="84" customWidth="1"/>
    <col min="5386" max="5386" width="9.7109375" style="84" customWidth="1"/>
    <col min="5387" max="5632" width="11.5703125" style="84"/>
    <col min="5633" max="5633" width="46.28515625" style="84" customWidth="1"/>
    <col min="5634" max="5634" width="10.7109375" style="84" customWidth="1"/>
    <col min="5635" max="5635" width="14.7109375" style="84" customWidth="1"/>
    <col min="5636" max="5636" width="10.7109375" style="84" customWidth="1"/>
    <col min="5637" max="5637" width="14.7109375" style="84" customWidth="1"/>
    <col min="5638" max="5638" width="4.7109375" style="84" customWidth="1"/>
    <col min="5639" max="5639" width="10.7109375" style="84" customWidth="1"/>
    <col min="5640" max="5640" width="9.7109375" style="84" customWidth="1"/>
    <col min="5641" max="5641" width="14.7109375" style="84" customWidth="1"/>
    <col min="5642" max="5642" width="9.7109375" style="84" customWidth="1"/>
    <col min="5643" max="5888" width="11.5703125" style="84"/>
    <col min="5889" max="5889" width="46.28515625" style="84" customWidth="1"/>
    <col min="5890" max="5890" width="10.7109375" style="84" customWidth="1"/>
    <col min="5891" max="5891" width="14.7109375" style="84" customWidth="1"/>
    <col min="5892" max="5892" width="10.7109375" style="84" customWidth="1"/>
    <col min="5893" max="5893" width="14.7109375" style="84" customWidth="1"/>
    <col min="5894" max="5894" width="4.7109375" style="84" customWidth="1"/>
    <col min="5895" max="5895" width="10.7109375" style="84" customWidth="1"/>
    <col min="5896" max="5896" width="9.7109375" style="84" customWidth="1"/>
    <col min="5897" max="5897" width="14.7109375" style="84" customWidth="1"/>
    <col min="5898" max="5898" width="9.7109375" style="84" customWidth="1"/>
    <col min="5899" max="6144" width="11.5703125" style="84"/>
    <col min="6145" max="6145" width="46.28515625" style="84" customWidth="1"/>
    <col min="6146" max="6146" width="10.7109375" style="84" customWidth="1"/>
    <col min="6147" max="6147" width="14.7109375" style="84" customWidth="1"/>
    <col min="6148" max="6148" width="10.7109375" style="84" customWidth="1"/>
    <col min="6149" max="6149" width="14.7109375" style="84" customWidth="1"/>
    <col min="6150" max="6150" width="4.7109375" style="84" customWidth="1"/>
    <col min="6151" max="6151" width="10.7109375" style="84" customWidth="1"/>
    <col min="6152" max="6152" width="9.7109375" style="84" customWidth="1"/>
    <col min="6153" max="6153" width="14.7109375" style="84" customWidth="1"/>
    <col min="6154" max="6154" width="9.7109375" style="84" customWidth="1"/>
    <col min="6155" max="6400" width="11.5703125" style="84"/>
    <col min="6401" max="6401" width="46.28515625" style="84" customWidth="1"/>
    <col min="6402" max="6402" width="10.7109375" style="84" customWidth="1"/>
    <col min="6403" max="6403" width="14.7109375" style="84" customWidth="1"/>
    <col min="6404" max="6404" width="10.7109375" style="84" customWidth="1"/>
    <col min="6405" max="6405" width="14.7109375" style="84" customWidth="1"/>
    <col min="6406" max="6406" width="4.7109375" style="84" customWidth="1"/>
    <col min="6407" max="6407" width="10.7109375" style="84" customWidth="1"/>
    <col min="6408" max="6408" width="9.7109375" style="84" customWidth="1"/>
    <col min="6409" max="6409" width="14.7109375" style="84" customWidth="1"/>
    <col min="6410" max="6410" width="9.7109375" style="84" customWidth="1"/>
    <col min="6411" max="6656" width="11.5703125" style="84"/>
    <col min="6657" max="6657" width="46.28515625" style="84" customWidth="1"/>
    <col min="6658" max="6658" width="10.7109375" style="84" customWidth="1"/>
    <col min="6659" max="6659" width="14.7109375" style="84" customWidth="1"/>
    <col min="6660" max="6660" width="10.7109375" style="84" customWidth="1"/>
    <col min="6661" max="6661" width="14.7109375" style="84" customWidth="1"/>
    <col min="6662" max="6662" width="4.7109375" style="84" customWidth="1"/>
    <col min="6663" max="6663" width="10.7109375" style="84" customWidth="1"/>
    <col min="6664" max="6664" width="9.7109375" style="84" customWidth="1"/>
    <col min="6665" max="6665" width="14.7109375" style="84" customWidth="1"/>
    <col min="6666" max="6666" width="9.7109375" style="84" customWidth="1"/>
    <col min="6667" max="6912" width="11.5703125" style="84"/>
    <col min="6913" max="6913" width="46.28515625" style="84" customWidth="1"/>
    <col min="6914" max="6914" width="10.7109375" style="84" customWidth="1"/>
    <col min="6915" max="6915" width="14.7109375" style="84" customWidth="1"/>
    <col min="6916" max="6916" width="10.7109375" style="84" customWidth="1"/>
    <col min="6917" max="6917" width="14.7109375" style="84" customWidth="1"/>
    <col min="6918" max="6918" width="4.7109375" style="84" customWidth="1"/>
    <col min="6919" max="6919" width="10.7109375" style="84" customWidth="1"/>
    <col min="6920" max="6920" width="9.7109375" style="84" customWidth="1"/>
    <col min="6921" max="6921" width="14.7109375" style="84" customWidth="1"/>
    <col min="6922" max="6922" width="9.7109375" style="84" customWidth="1"/>
    <col min="6923" max="7168" width="11.5703125" style="84"/>
    <col min="7169" max="7169" width="46.28515625" style="84" customWidth="1"/>
    <col min="7170" max="7170" width="10.7109375" style="84" customWidth="1"/>
    <col min="7171" max="7171" width="14.7109375" style="84" customWidth="1"/>
    <col min="7172" max="7172" width="10.7109375" style="84" customWidth="1"/>
    <col min="7173" max="7173" width="14.7109375" style="84" customWidth="1"/>
    <col min="7174" max="7174" width="4.7109375" style="84" customWidth="1"/>
    <col min="7175" max="7175" width="10.7109375" style="84" customWidth="1"/>
    <col min="7176" max="7176" width="9.7109375" style="84" customWidth="1"/>
    <col min="7177" max="7177" width="14.7109375" style="84" customWidth="1"/>
    <col min="7178" max="7178" width="9.7109375" style="84" customWidth="1"/>
    <col min="7179" max="7424" width="11.5703125" style="84"/>
    <col min="7425" max="7425" width="46.28515625" style="84" customWidth="1"/>
    <col min="7426" max="7426" width="10.7109375" style="84" customWidth="1"/>
    <col min="7427" max="7427" width="14.7109375" style="84" customWidth="1"/>
    <col min="7428" max="7428" width="10.7109375" style="84" customWidth="1"/>
    <col min="7429" max="7429" width="14.7109375" style="84" customWidth="1"/>
    <col min="7430" max="7430" width="4.7109375" style="84" customWidth="1"/>
    <col min="7431" max="7431" width="10.7109375" style="84" customWidth="1"/>
    <col min="7432" max="7432" width="9.7109375" style="84" customWidth="1"/>
    <col min="7433" max="7433" width="14.7109375" style="84" customWidth="1"/>
    <col min="7434" max="7434" width="9.7109375" style="84" customWidth="1"/>
    <col min="7435" max="7680" width="11.5703125" style="84"/>
    <col min="7681" max="7681" width="46.28515625" style="84" customWidth="1"/>
    <col min="7682" max="7682" width="10.7109375" style="84" customWidth="1"/>
    <col min="7683" max="7683" width="14.7109375" style="84" customWidth="1"/>
    <col min="7684" max="7684" width="10.7109375" style="84" customWidth="1"/>
    <col min="7685" max="7685" width="14.7109375" style="84" customWidth="1"/>
    <col min="7686" max="7686" width="4.7109375" style="84" customWidth="1"/>
    <col min="7687" max="7687" width="10.7109375" style="84" customWidth="1"/>
    <col min="7688" max="7688" width="9.7109375" style="84" customWidth="1"/>
    <col min="7689" max="7689" width="14.7109375" style="84" customWidth="1"/>
    <col min="7690" max="7690" width="9.7109375" style="84" customWidth="1"/>
    <col min="7691" max="7936" width="11.5703125" style="84"/>
    <col min="7937" max="7937" width="46.28515625" style="84" customWidth="1"/>
    <col min="7938" max="7938" width="10.7109375" style="84" customWidth="1"/>
    <col min="7939" max="7939" width="14.7109375" style="84" customWidth="1"/>
    <col min="7940" max="7940" width="10.7109375" style="84" customWidth="1"/>
    <col min="7941" max="7941" width="14.7109375" style="84" customWidth="1"/>
    <col min="7942" max="7942" width="4.7109375" style="84" customWidth="1"/>
    <col min="7943" max="7943" width="10.7109375" style="84" customWidth="1"/>
    <col min="7944" max="7944" width="9.7109375" style="84" customWidth="1"/>
    <col min="7945" max="7945" width="14.7109375" style="84" customWidth="1"/>
    <col min="7946" max="7946" width="9.7109375" style="84" customWidth="1"/>
    <col min="7947" max="8192" width="11.5703125" style="84"/>
    <col min="8193" max="8193" width="46.28515625" style="84" customWidth="1"/>
    <col min="8194" max="8194" width="10.7109375" style="84" customWidth="1"/>
    <col min="8195" max="8195" width="14.7109375" style="84" customWidth="1"/>
    <col min="8196" max="8196" width="10.7109375" style="84" customWidth="1"/>
    <col min="8197" max="8197" width="14.7109375" style="84" customWidth="1"/>
    <col min="8198" max="8198" width="4.7109375" style="84" customWidth="1"/>
    <col min="8199" max="8199" width="10.7109375" style="84" customWidth="1"/>
    <col min="8200" max="8200" width="9.7109375" style="84" customWidth="1"/>
    <col min="8201" max="8201" width="14.7109375" style="84" customWidth="1"/>
    <col min="8202" max="8202" width="9.7109375" style="84" customWidth="1"/>
    <col min="8203" max="8448" width="11.5703125" style="84"/>
    <col min="8449" max="8449" width="46.28515625" style="84" customWidth="1"/>
    <col min="8450" max="8450" width="10.7109375" style="84" customWidth="1"/>
    <col min="8451" max="8451" width="14.7109375" style="84" customWidth="1"/>
    <col min="8452" max="8452" width="10.7109375" style="84" customWidth="1"/>
    <col min="8453" max="8453" width="14.7109375" style="84" customWidth="1"/>
    <col min="8454" max="8454" width="4.7109375" style="84" customWidth="1"/>
    <col min="8455" max="8455" width="10.7109375" style="84" customWidth="1"/>
    <col min="8456" max="8456" width="9.7109375" style="84" customWidth="1"/>
    <col min="8457" max="8457" width="14.7109375" style="84" customWidth="1"/>
    <col min="8458" max="8458" width="9.7109375" style="84" customWidth="1"/>
    <col min="8459" max="8704" width="11.5703125" style="84"/>
    <col min="8705" max="8705" width="46.28515625" style="84" customWidth="1"/>
    <col min="8706" max="8706" width="10.7109375" style="84" customWidth="1"/>
    <col min="8707" max="8707" width="14.7109375" style="84" customWidth="1"/>
    <col min="8708" max="8708" width="10.7109375" style="84" customWidth="1"/>
    <col min="8709" max="8709" width="14.7109375" style="84" customWidth="1"/>
    <col min="8710" max="8710" width="4.7109375" style="84" customWidth="1"/>
    <col min="8711" max="8711" width="10.7109375" style="84" customWidth="1"/>
    <col min="8712" max="8712" width="9.7109375" style="84" customWidth="1"/>
    <col min="8713" max="8713" width="14.7109375" style="84" customWidth="1"/>
    <col min="8714" max="8714" width="9.7109375" style="84" customWidth="1"/>
    <col min="8715" max="8960" width="11.5703125" style="84"/>
    <col min="8961" max="8961" width="46.28515625" style="84" customWidth="1"/>
    <col min="8962" max="8962" width="10.7109375" style="84" customWidth="1"/>
    <col min="8963" max="8963" width="14.7109375" style="84" customWidth="1"/>
    <col min="8964" max="8964" width="10.7109375" style="84" customWidth="1"/>
    <col min="8965" max="8965" width="14.7109375" style="84" customWidth="1"/>
    <col min="8966" max="8966" width="4.7109375" style="84" customWidth="1"/>
    <col min="8967" max="8967" width="10.7109375" style="84" customWidth="1"/>
    <col min="8968" max="8968" width="9.7109375" style="84" customWidth="1"/>
    <col min="8969" max="8969" width="14.7109375" style="84" customWidth="1"/>
    <col min="8970" max="8970" width="9.7109375" style="84" customWidth="1"/>
    <col min="8971" max="9216" width="11.5703125" style="84"/>
    <col min="9217" max="9217" width="46.28515625" style="84" customWidth="1"/>
    <col min="9218" max="9218" width="10.7109375" style="84" customWidth="1"/>
    <col min="9219" max="9219" width="14.7109375" style="84" customWidth="1"/>
    <col min="9220" max="9220" width="10.7109375" style="84" customWidth="1"/>
    <col min="9221" max="9221" width="14.7109375" style="84" customWidth="1"/>
    <col min="9222" max="9222" width="4.7109375" style="84" customWidth="1"/>
    <col min="9223" max="9223" width="10.7109375" style="84" customWidth="1"/>
    <col min="9224" max="9224" width="9.7109375" style="84" customWidth="1"/>
    <col min="9225" max="9225" width="14.7109375" style="84" customWidth="1"/>
    <col min="9226" max="9226" width="9.7109375" style="84" customWidth="1"/>
    <col min="9227" max="9472" width="11.5703125" style="84"/>
    <col min="9473" max="9473" width="46.28515625" style="84" customWidth="1"/>
    <col min="9474" max="9474" width="10.7109375" style="84" customWidth="1"/>
    <col min="9475" max="9475" width="14.7109375" style="84" customWidth="1"/>
    <col min="9476" max="9476" width="10.7109375" style="84" customWidth="1"/>
    <col min="9477" max="9477" width="14.7109375" style="84" customWidth="1"/>
    <col min="9478" max="9478" width="4.7109375" style="84" customWidth="1"/>
    <col min="9479" max="9479" width="10.7109375" style="84" customWidth="1"/>
    <col min="9480" max="9480" width="9.7109375" style="84" customWidth="1"/>
    <col min="9481" max="9481" width="14.7109375" style="84" customWidth="1"/>
    <col min="9482" max="9482" width="9.7109375" style="84" customWidth="1"/>
    <col min="9483" max="9728" width="11.5703125" style="84"/>
    <col min="9729" max="9729" width="46.28515625" style="84" customWidth="1"/>
    <col min="9730" max="9730" width="10.7109375" style="84" customWidth="1"/>
    <col min="9731" max="9731" width="14.7109375" style="84" customWidth="1"/>
    <col min="9732" max="9732" width="10.7109375" style="84" customWidth="1"/>
    <col min="9733" max="9733" width="14.7109375" style="84" customWidth="1"/>
    <col min="9734" max="9734" width="4.7109375" style="84" customWidth="1"/>
    <col min="9735" max="9735" width="10.7109375" style="84" customWidth="1"/>
    <col min="9736" max="9736" width="9.7109375" style="84" customWidth="1"/>
    <col min="9737" max="9737" width="14.7109375" style="84" customWidth="1"/>
    <col min="9738" max="9738" width="9.7109375" style="84" customWidth="1"/>
    <col min="9739" max="9984" width="11.5703125" style="84"/>
    <col min="9985" max="9985" width="46.28515625" style="84" customWidth="1"/>
    <col min="9986" max="9986" width="10.7109375" style="84" customWidth="1"/>
    <col min="9987" max="9987" width="14.7109375" style="84" customWidth="1"/>
    <col min="9988" max="9988" width="10.7109375" style="84" customWidth="1"/>
    <col min="9989" max="9989" width="14.7109375" style="84" customWidth="1"/>
    <col min="9990" max="9990" width="4.7109375" style="84" customWidth="1"/>
    <col min="9991" max="9991" width="10.7109375" style="84" customWidth="1"/>
    <col min="9992" max="9992" width="9.7109375" style="84" customWidth="1"/>
    <col min="9993" max="9993" width="14.7109375" style="84" customWidth="1"/>
    <col min="9994" max="9994" width="9.7109375" style="84" customWidth="1"/>
    <col min="9995" max="10240" width="11.5703125" style="84"/>
    <col min="10241" max="10241" width="46.28515625" style="84" customWidth="1"/>
    <col min="10242" max="10242" width="10.7109375" style="84" customWidth="1"/>
    <col min="10243" max="10243" width="14.7109375" style="84" customWidth="1"/>
    <col min="10244" max="10244" width="10.7109375" style="84" customWidth="1"/>
    <col min="10245" max="10245" width="14.7109375" style="84" customWidth="1"/>
    <col min="10246" max="10246" width="4.7109375" style="84" customWidth="1"/>
    <col min="10247" max="10247" width="10.7109375" style="84" customWidth="1"/>
    <col min="10248" max="10248" width="9.7109375" style="84" customWidth="1"/>
    <col min="10249" max="10249" width="14.7109375" style="84" customWidth="1"/>
    <col min="10250" max="10250" width="9.7109375" style="84" customWidth="1"/>
    <col min="10251" max="10496" width="11.5703125" style="84"/>
    <col min="10497" max="10497" width="46.28515625" style="84" customWidth="1"/>
    <col min="10498" max="10498" width="10.7109375" style="84" customWidth="1"/>
    <col min="10499" max="10499" width="14.7109375" style="84" customWidth="1"/>
    <col min="10500" max="10500" width="10.7109375" style="84" customWidth="1"/>
    <col min="10501" max="10501" width="14.7109375" style="84" customWidth="1"/>
    <col min="10502" max="10502" width="4.7109375" style="84" customWidth="1"/>
    <col min="10503" max="10503" width="10.7109375" style="84" customWidth="1"/>
    <col min="10504" max="10504" width="9.7109375" style="84" customWidth="1"/>
    <col min="10505" max="10505" width="14.7109375" style="84" customWidth="1"/>
    <col min="10506" max="10506" width="9.7109375" style="84" customWidth="1"/>
    <col min="10507" max="10752" width="11.5703125" style="84"/>
    <col min="10753" max="10753" width="46.28515625" style="84" customWidth="1"/>
    <col min="10754" max="10754" width="10.7109375" style="84" customWidth="1"/>
    <col min="10755" max="10755" width="14.7109375" style="84" customWidth="1"/>
    <col min="10756" max="10756" width="10.7109375" style="84" customWidth="1"/>
    <col min="10757" max="10757" width="14.7109375" style="84" customWidth="1"/>
    <col min="10758" max="10758" width="4.7109375" style="84" customWidth="1"/>
    <col min="10759" max="10759" width="10.7109375" style="84" customWidth="1"/>
    <col min="10760" max="10760" width="9.7109375" style="84" customWidth="1"/>
    <col min="10761" max="10761" width="14.7109375" style="84" customWidth="1"/>
    <col min="10762" max="10762" width="9.7109375" style="84" customWidth="1"/>
    <col min="10763" max="11008" width="11.5703125" style="84"/>
    <col min="11009" max="11009" width="46.28515625" style="84" customWidth="1"/>
    <col min="11010" max="11010" width="10.7109375" style="84" customWidth="1"/>
    <col min="11011" max="11011" width="14.7109375" style="84" customWidth="1"/>
    <col min="11012" max="11012" width="10.7109375" style="84" customWidth="1"/>
    <col min="11013" max="11013" width="14.7109375" style="84" customWidth="1"/>
    <col min="11014" max="11014" width="4.7109375" style="84" customWidth="1"/>
    <col min="11015" max="11015" width="10.7109375" style="84" customWidth="1"/>
    <col min="11016" max="11016" width="9.7109375" style="84" customWidth="1"/>
    <col min="11017" max="11017" width="14.7109375" style="84" customWidth="1"/>
    <col min="11018" max="11018" width="9.7109375" style="84" customWidth="1"/>
    <col min="11019" max="11264" width="11.5703125" style="84"/>
    <col min="11265" max="11265" width="46.28515625" style="84" customWidth="1"/>
    <col min="11266" max="11266" width="10.7109375" style="84" customWidth="1"/>
    <col min="11267" max="11267" width="14.7109375" style="84" customWidth="1"/>
    <col min="11268" max="11268" width="10.7109375" style="84" customWidth="1"/>
    <col min="11269" max="11269" width="14.7109375" style="84" customWidth="1"/>
    <col min="11270" max="11270" width="4.7109375" style="84" customWidth="1"/>
    <col min="11271" max="11271" width="10.7109375" style="84" customWidth="1"/>
    <col min="11272" max="11272" width="9.7109375" style="84" customWidth="1"/>
    <col min="11273" max="11273" width="14.7109375" style="84" customWidth="1"/>
    <col min="11274" max="11274" width="9.7109375" style="84" customWidth="1"/>
    <col min="11275" max="11520" width="11.5703125" style="84"/>
    <col min="11521" max="11521" width="46.28515625" style="84" customWidth="1"/>
    <col min="11522" max="11522" width="10.7109375" style="84" customWidth="1"/>
    <col min="11523" max="11523" width="14.7109375" style="84" customWidth="1"/>
    <col min="11524" max="11524" width="10.7109375" style="84" customWidth="1"/>
    <col min="11525" max="11525" width="14.7109375" style="84" customWidth="1"/>
    <col min="11526" max="11526" width="4.7109375" style="84" customWidth="1"/>
    <col min="11527" max="11527" width="10.7109375" style="84" customWidth="1"/>
    <col min="11528" max="11528" width="9.7109375" style="84" customWidth="1"/>
    <col min="11529" max="11529" width="14.7109375" style="84" customWidth="1"/>
    <col min="11530" max="11530" width="9.7109375" style="84" customWidth="1"/>
    <col min="11531" max="11776" width="11.5703125" style="84"/>
    <col min="11777" max="11777" width="46.28515625" style="84" customWidth="1"/>
    <col min="11778" max="11778" width="10.7109375" style="84" customWidth="1"/>
    <col min="11779" max="11779" width="14.7109375" style="84" customWidth="1"/>
    <col min="11780" max="11780" width="10.7109375" style="84" customWidth="1"/>
    <col min="11781" max="11781" width="14.7109375" style="84" customWidth="1"/>
    <col min="11782" max="11782" width="4.7109375" style="84" customWidth="1"/>
    <col min="11783" max="11783" width="10.7109375" style="84" customWidth="1"/>
    <col min="11784" max="11784" width="9.7109375" style="84" customWidth="1"/>
    <col min="11785" max="11785" width="14.7109375" style="84" customWidth="1"/>
    <col min="11786" max="11786" width="9.7109375" style="84" customWidth="1"/>
    <col min="11787" max="12032" width="11.5703125" style="84"/>
    <col min="12033" max="12033" width="46.28515625" style="84" customWidth="1"/>
    <col min="12034" max="12034" width="10.7109375" style="84" customWidth="1"/>
    <col min="12035" max="12035" width="14.7109375" style="84" customWidth="1"/>
    <col min="12036" max="12036" width="10.7109375" style="84" customWidth="1"/>
    <col min="12037" max="12037" width="14.7109375" style="84" customWidth="1"/>
    <col min="12038" max="12038" width="4.7109375" style="84" customWidth="1"/>
    <col min="12039" max="12039" width="10.7109375" style="84" customWidth="1"/>
    <col min="12040" max="12040" width="9.7109375" style="84" customWidth="1"/>
    <col min="12041" max="12041" width="14.7109375" style="84" customWidth="1"/>
    <col min="12042" max="12042" width="9.7109375" style="84" customWidth="1"/>
    <col min="12043" max="12288" width="11.5703125" style="84"/>
    <col min="12289" max="12289" width="46.28515625" style="84" customWidth="1"/>
    <col min="12290" max="12290" width="10.7109375" style="84" customWidth="1"/>
    <col min="12291" max="12291" width="14.7109375" style="84" customWidth="1"/>
    <col min="12292" max="12292" width="10.7109375" style="84" customWidth="1"/>
    <col min="12293" max="12293" width="14.7109375" style="84" customWidth="1"/>
    <col min="12294" max="12294" width="4.7109375" style="84" customWidth="1"/>
    <col min="12295" max="12295" width="10.7109375" style="84" customWidth="1"/>
    <col min="12296" max="12296" width="9.7109375" style="84" customWidth="1"/>
    <col min="12297" max="12297" width="14.7109375" style="84" customWidth="1"/>
    <col min="12298" max="12298" width="9.7109375" style="84" customWidth="1"/>
    <col min="12299" max="12544" width="11.5703125" style="84"/>
    <col min="12545" max="12545" width="46.28515625" style="84" customWidth="1"/>
    <col min="12546" max="12546" width="10.7109375" style="84" customWidth="1"/>
    <col min="12547" max="12547" width="14.7109375" style="84" customWidth="1"/>
    <col min="12548" max="12548" width="10.7109375" style="84" customWidth="1"/>
    <col min="12549" max="12549" width="14.7109375" style="84" customWidth="1"/>
    <col min="12550" max="12550" width="4.7109375" style="84" customWidth="1"/>
    <col min="12551" max="12551" width="10.7109375" style="84" customWidth="1"/>
    <col min="12552" max="12552" width="9.7109375" style="84" customWidth="1"/>
    <col min="12553" max="12553" width="14.7109375" style="84" customWidth="1"/>
    <col min="12554" max="12554" width="9.7109375" style="84" customWidth="1"/>
    <col min="12555" max="12800" width="11.5703125" style="84"/>
    <col min="12801" max="12801" width="46.28515625" style="84" customWidth="1"/>
    <col min="12802" max="12802" width="10.7109375" style="84" customWidth="1"/>
    <col min="12803" max="12803" width="14.7109375" style="84" customWidth="1"/>
    <col min="12804" max="12804" width="10.7109375" style="84" customWidth="1"/>
    <col min="12805" max="12805" width="14.7109375" style="84" customWidth="1"/>
    <col min="12806" max="12806" width="4.7109375" style="84" customWidth="1"/>
    <col min="12807" max="12807" width="10.7109375" style="84" customWidth="1"/>
    <col min="12808" max="12808" width="9.7109375" style="84" customWidth="1"/>
    <col min="12809" max="12809" width="14.7109375" style="84" customWidth="1"/>
    <col min="12810" max="12810" width="9.7109375" style="84" customWidth="1"/>
    <col min="12811" max="13056" width="11.5703125" style="84"/>
    <col min="13057" max="13057" width="46.28515625" style="84" customWidth="1"/>
    <col min="13058" max="13058" width="10.7109375" style="84" customWidth="1"/>
    <col min="13059" max="13059" width="14.7109375" style="84" customWidth="1"/>
    <col min="13060" max="13060" width="10.7109375" style="84" customWidth="1"/>
    <col min="13061" max="13061" width="14.7109375" style="84" customWidth="1"/>
    <col min="13062" max="13062" width="4.7109375" style="84" customWidth="1"/>
    <col min="13063" max="13063" width="10.7109375" style="84" customWidth="1"/>
    <col min="13064" max="13064" width="9.7109375" style="84" customWidth="1"/>
    <col min="13065" max="13065" width="14.7109375" style="84" customWidth="1"/>
    <col min="13066" max="13066" width="9.7109375" style="84" customWidth="1"/>
    <col min="13067" max="13312" width="11.5703125" style="84"/>
    <col min="13313" max="13313" width="46.28515625" style="84" customWidth="1"/>
    <col min="13314" max="13314" width="10.7109375" style="84" customWidth="1"/>
    <col min="13315" max="13315" width="14.7109375" style="84" customWidth="1"/>
    <col min="13316" max="13316" width="10.7109375" style="84" customWidth="1"/>
    <col min="13317" max="13317" width="14.7109375" style="84" customWidth="1"/>
    <col min="13318" max="13318" width="4.7109375" style="84" customWidth="1"/>
    <col min="13319" max="13319" width="10.7109375" style="84" customWidth="1"/>
    <col min="13320" max="13320" width="9.7109375" style="84" customWidth="1"/>
    <col min="13321" max="13321" width="14.7109375" style="84" customWidth="1"/>
    <col min="13322" max="13322" width="9.7109375" style="84" customWidth="1"/>
    <col min="13323" max="13568" width="11.5703125" style="84"/>
    <col min="13569" max="13569" width="46.28515625" style="84" customWidth="1"/>
    <col min="13570" max="13570" width="10.7109375" style="84" customWidth="1"/>
    <col min="13571" max="13571" width="14.7109375" style="84" customWidth="1"/>
    <col min="13572" max="13572" width="10.7109375" style="84" customWidth="1"/>
    <col min="13573" max="13573" width="14.7109375" style="84" customWidth="1"/>
    <col min="13574" max="13574" width="4.7109375" style="84" customWidth="1"/>
    <col min="13575" max="13575" width="10.7109375" style="84" customWidth="1"/>
    <col min="13576" max="13576" width="9.7109375" style="84" customWidth="1"/>
    <col min="13577" max="13577" width="14.7109375" style="84" customWidth="1"/>
    <col min="13578" max="13578" width="9.7109375" style="84" customWidth="1"/>
    <col min="13579" max="13824" width="11.5703125" style="84"/>
    <col min="13825" max="13825" width="46.28515625" style="84" customWidth="1"/>
    <col min="13826" max="13826" width="10.7109375" style="84" customWidth="1"/>
    <col min="13827" max="13827" width="14.7109375" style="84" customWidth="1"/>
    <col min="13828" max="13828" width="10.7109375" style="84" customWidth="1"/>
    <col min="13829" max="13829" width="14.7109375" style="84" customWidth="1"/>
    <col min="13830" max="13830" width="4.7109375" style="84" customWidth="1"/>
    <col min="13831" max="13831" width="10.7109375" style="84" customWidth="1"/>
    <col min="13832" max="13832" width="9.7109375" style="84" customWidth="1"/>
    <col min="13833" max="13833" width="14.7109375" style="84" customWidth="1"/>
    <col min="13834" max="13834" width="9.7109375" style="84" customWidth="1"/>
    <col min="13835" max="14080" width="11.5703125" style="84"/>
    <col min="14081" max="14081" width="46.28515625" style="84" customWidth="1"/>
    <col min="14082" max="14082" width="10.7109375" style="84" customWidth="1"/>
    <col min="14083" max="14083" width="14.7109375" style="84" customWidth="1"/>
    <col min="14084" max="14084" width="10.7109375" style="84" customWidth="1"/>
    <col min="14085" max="14085" width="14.7109375" style="84" customWidth="1"/>
    <col min="14086" max="14086" width="4.7109375" style="84" customWidth="1"/>
    <col min="14087" max="14087" width="10.7109375" style="84" customWidth="1"/>
    <col min="14088" max="14088" width="9.7109375" style="84" customWidth="1"/>
    <col min="14089" max="14089" width="14.7109375" style="84" customWidth="1"/>
    <col min="14090" max="14090" width="9.7109375" style="84" customWidth="1"/>
    <col min="14091" max="14336" width="11.5703125" style="84"/>
    <col min="14337" max="14337" width="46.28515625" style="84" customWidth="1"/>
    <col min="14338" max="14338" width="10.7109375" style="84" customWidth="1"/>
    <col min="14339" max="14339" width="14.7109375" style="84" customWidth="1"/>
    <col min="14340" max="14340" width="10.7109375" style="84" customWidth="1"/>
    <col min="14341" max="14341" width="14.7109375" style="84" customWidth="1"/>
    <col min="14342" max="14342" width="4.7109375" style="84" customWidth="1"/>
    <col min="14343" max="14343" width="10.7109375" style="84" customWidth="1"/>
    <col min="14344" max="14344" width="9.7109375" style="84" customWidth="1"/>
    <col min="14345" max="14345" width="14.7109375" style="84" customWidth="1"/>
    <col min="14346" max="14346" width="9.7109375" style="84" customWidth="1"/>
    <col min="14347" max="14592" width="11.5703125" style="84"/>
    <col min="14593" max="14593" width="46.28515625" style="84" customWidth="1"/>
    <col min="14594" max="14594" width="10.7109375" style="84" customWidth="1"/>
    <col min="14595" max="14595" width="14.7109375" style="84" customWidth="1"/>
    <col min="14596" max="14596" width="10.7109375" style="84" customWidth="1"/>
    <col min="14597" max="14597" width="14.7109375" style="84" customWidth="1"/>
    <col min="14598" max="14598" width="4.7109375" style="84" customWidth="1"/>
    <col min="14599" max="14599" width="10.7109375" style="84" customWidth="1"/>
    <col min="14600" max="14600" width="9.7109375" style="84" customWidth="1"/>
    <col min="14601" max="14601" width="14.7109375" style="84" customWidth="1"/>
    <col min="14602" max="14602" width="9.7109375" style="84" customWidth="1"/>
    <col min="14603" max="14848" width="11.5703125" style="84"/>
    <col min="14849" max="14849" width="46.28515625" style="84" customWidth="1"/>
    <col min="14850" max="14850" width="10.7109375" style="84" customWidth="1"/>
    <col min="14851" max="14851" width="14.7109375" style="84" customWidth="1"/>
    <col min="14852" max="14852" width="10.7109375" style="84" customWidth="1"/>
    <col min="14853" max="14853" width="14.7109375" style="84" customWidth="1"/>
    <col min="14854" max="14854" width="4.7109375" style="84" customWidth="1"/>
    <col min="14855" max="14855" width="10.7109375" style="84" customWidth="1"/>
    <col min="14856" max="14856" width="9.7109375" style="84" customWidth="1"/>
    <col min="14857" max="14857" width="14.7109375" style="84" customWidth="1"/>
    <col min="14858" max="14858" width="9.7109375" style="84" customWidth="1"/>
    <col min="14859" max="15104" width="11.5703125" style="84"/>
    <col min="15105" max="15105" width="46.28515625" style="84" customWidth="1"/>
    <col min="15106" max="15106" width="10.7109375" style="84" customWidth="1"/>
    <col min="15107" max="15107" width="14.7109375" style="84" customWidth="1"/>
    <col min="15108" max="15108" width="10.7109375" style="84" customWidth="1"/>
    <col min="15109" max="15109" width="14.7109375" style="84" customWidth="1"/>
    <col min="15110" max="15110" width="4.7109375" style="84" customWidth="1"/>
    <col min="15111" max="15111" width="10.7109375" style="84" customWidth="1"/>
    <col min="15112" max="15112" width="9.7109375" style="84" customWidth="1"/>
    <col min="15113" max="15113" width="14.7109375" style="84" customWidth="1"/>
    <col min="15114" max="15114" width="9.7109375" style="84" customWidth="1"/>
    <col min="15115" max="15360" width="11.5703125" style="84"/>
    <col min="15361" max="15361" width="46.28515625" style="84" customWidth="1"/>
    <col min="15362" max="15362" width="10.7109375" style="84" customWidth="1"/>
    <col min="15363" max="15363" width="14.7109375" style="84" customWidth="1"/>
    <col min="15364" max="15364" width="10.7109375" style="84" customWidth="1"/>
    <col min="15365" max="15365" width="14.7109375" style="84" customWidth="1"/>
    <col min="15366" max="15366" width="4.7109375" style="84" customWidth="1"/>
    <col min="15367" max="15367" width="10.7109375" style="84" customWidth="1"/>
    <col min="15368" max="15368" width="9.7109375" style="84" customWidth="1"/>
    <col min="15369" max="15369" width="14.7109375" style="84" customWidth="1"/>
    <col min="15370" max="15370" width="9.7109375" style="84" customWidth="1"/>
    <col min="15371" max="15616" width="11.5703125" style="84"/>
    <col min="15617" max="15617" width="46.28515625" style="84" customWidth="1"/>
    <col min="15618" max="15618" width="10.7109375" style="84" customWidth="1"/>
    <col min="15619" max="15619" width="14.7109375" style="84" customWidth="1"/>
    <col min="15620" max="15620" width="10.7109375" style="84" customWidth="1"/>
    <col min="15621" max="15621" width="14.7109375" style="84" customWidth="1"/>
    <col min="15622" max="15622" width="4.7109375" style="84" customWidth="1"/>
    <col min="15623" max="15623" width="10.7109375" style="84" customWidth="1"/>
    <col min="15624" max="15624" width="9.7109375" style="84" customWidth="1"/>
    <col min="15625" max="15625" width="14.7109375" style="84" customWidth="1"/>
    <col min="15626" max="15626" width="9.7109375" style="84" customWidth="1"/>
    <col min="15627" max="15872" width="11.5703125" style="84"/>
    <col min="15873" max="15873" width="46.28515625" style="84" customWidth="1"/>
    <col min="15874" max="15874" width="10.7109375" style="84" customWidth="1"/>
    <col min="15875" max="15875" width="14.7109375" style="84" customWidth="1"/>
    <col min="15876" max="15876" width="10.7109375" style="84" customWidth="1"/>
    <col min="15877" max="15877" width="14.7109375" style="84" customWidth="1"/>
    <col min="15878" max="15878" width="4.7109375" style="84" customWidth="1"/>
    <col min="15879" max="15879" width="10.7109375" style="84" customWidth="1"/>
    <col min="15880" max="15880" width="9.7109375" style="84" customWidth="1"/>
    <col min="15881" max="15881" width="14.7109375" style="84" customWidth="1"/>
    <col min="15882" max="15882" width="9.7109375" style="84" customWidth="1"/>
    <col min="15883" max="16128" width="11.5703125" style="84"/>
    <col min="16129" max="16129" width="46.28515625" style="84" customWidth="1"/>
    <col min="16130" max="16130" width="10.7109375" style="84" customWidth="1"/>
    <col min="16131" max="16131" width="14.7109375" style="84" customWidth="1"/>
    <col min="16132" max="16132" width="10.7109375" style="84" customWidth="1"/>
    <col min="16133" max="16133" width="14.7109375" style="84" customWidth="1"/>
    <col min="16134" max="16134" width="4.7109375" style="84" customWidth="1"/>
    <col min="16135" max="16135" width="10.7109375" style="84" customWidth="1"/>
    <col min="16136" max="16136" width="9.7109375" style="84" customWidth="1"/>
    <col min="16137" max="16137" width="14.7109375" style="84" customWidth="1"/>
    <col min="16138" max="16138" width="9.7109375" style="84" customWidth="1"/>
    <col min="16139" max="16384" width="11.5703125" style="84"/>
  </cols>
  <sheetData>
    <row r="1" spans="1:10" s="130" customFormat="1" ht="45" customHeight="1">
      <c r="A1" s="133" t="s">
        <v>242</v>
      </c>
      <c r="B1" s="133"/>
      <c r="C1" s="133"/>
      <c r="D1" s="133"/>
      <c r="E1" s="133"/>
      <c r="F1" s="133"/>
      <c r="G1" s="133"/>
      <c r="H1" s="133"/>
      <c r="I1" s="133"/>
    </row>
    <row r="2" spans="1:10" s="130" customFormat="1" ht="13.15" customHeight="1" thickBot="1">
      <c r="A2" s="129"/>
      <c r="B2" s="129"/>
      <c r="C2" s="129"/>
      <c r="D2" s="129"/>
      <c r="E2" s="129"/>
      <c r="F2" s="84"/>
      <c r="G2" s="84"/>
      <c r="H2" s="84"/>
      <c r="I2" s="84"/>
      <c r="J2" s="84"/>
    </row>
    <row r="3" spans="1:10" s="130" customFormat="1" ht="19.899999999999999" customHeight="1" thickBot="1">
      <c r="A3" s="129"/>
      <c r="B3" s="129"/>
      <c r="C3" s="129"/>
      <c r="D3" s="129"/>
      <c r="E3" s="129"/>
      <c r="F3" s="129"/>
      <c r="G3" s="1069" t="s">
        <v>65</v>
      </c>
      <c r="H3" s="1070"/>
      <c r="I3" s="1070"/>
      <c r="J3" s="1071"/>
    </row>
    <row r="4" spans="1:10" s="88" customFormat="1" ht="19.899999999999999" customHeight="1" thickBot="1">
      <c r="A4" s="131"/>
      <c r="B4" s="1072">
        <v>2015</v>
      </c>
      <c r="C4" s="1073"/>
      <c r="D4" s="1072">
        <v>2016</v>
      </c>
      <c r="E4" s="1073"/>
      <c r="G4" s="1075" t="s">
        <v>235</v>
      </c>
      <c r="H4" s="1076"/>
      <c r="I4" s="1077" t="s">
        <v>237</v>
      </c>
      <c r="J4" s="1076"/>
    </row>
    <row r="5" spans="1:10" s="88" customFormat="1" ht="27" customHeight="1" thickBot="1">
      <c r="A5" s="131"/>
      <c r="B5" s="737" t="s">
        <v>235</v>
      </c>
      <c r="C5" s="655" t="s">
        <v>236</v>
      </c>
      <c r="D5" s="737" t="s">
        <v>235</v>
      </c>
      <c r="E5" s="655" t="s">
        <v>236</v>
      </c>
      <c r="G5" s="720" t="s">
        <v>235</v>
      </c>
      <c r="H5" s="772" t="s">
        <v>110</v>
      </c>
      <c r="I5" s="833" t="s">
        <v>41</v>
      </c>
      <c r="J5" s="772" t="s">
        <v>110</v>
      </c>
    </row>
    <row r="6" spans="1:10" s="88" customFormat="1" ht="15" customHeight="1">
      <c r="A6" s="467" t="s">
        <v>244</v>
      </c>
      <c r="B6" s="173"/>
      <c r="C6" s="174"/>
      <c r="D6" s="173"/>
      <c r="E6" s="174"/>
      <c r="F6" s="84"/>
      <c r="G6" s="847"/>
      <c r="H6" s="848"/>
      <c r="I6" s="849"/>
      <c r="J6" s="848"/>
    </row>
    <row r="7" spans="1:10" s="88" customFormat="1" ht="15" customHeight="1">
      <c r="A7" s="78" t="s">
        <v>238</v>
      </c>
      <c r="B7" s="451">
        <v>1182</v>
      </c>
      <c r="C7" s="447">
        <v>44127.850890000002</v>
      </c>
      <c r="D7" s="451">
        <v>1018</v>
      </c>
      <c r="E7" s="447">
        <v>45707.835169999998</v>
      </c>
      <c r="F7" s="84"/>
      <c r="G7" s="850">
        <f t="shared" ref="G7:G17" si="0">D7-B7</f>
        <v>-164</v>
      </c>
      <c r="H7" s="851">
        <f t="shared" ref="H7:H17" si="1">(D7-B7)/B7</f>
        <v>-0.13874788494077833</v>
      </c>
      <c r="I7" s="852">
        <f t="shared" ref="I7:I17" si="2">E7-C7</f>
        <v>1579.9842799999969</v>
      </c>
      <c r="J7" s="851">
        <f t="shared" ref="J7:J17" si="3">(E7-C7)/C7</f>
        <v>3.5804695858371018E-2</v>
      </c>
    </row>
    <row r="8" spans="1:10" s="88" customFormat="1" ht="15" customHeight="1">
      <c r="A8" s="78" t="s">
        <v>239</v>
      </c>
      <c r="B8" s="451">
        <v>10</v>
      </c>
      <c r="C8" s="447">
        <v>1482.07816</v>
      </c>
      <c r="D8" s="451">
        <v>9</v>
      </c>
      <c r="E8" s="447">
        <v>434.45011999999997</v>
      </c>
      <c r="F8" s="84"/>
      <c r="G8" s="850">
        <f t="shared" si="0"/>
        <v>-1</v>
      </c>
      <c r="H8" s="851">
        <f t="shared" si="1"/>
        <v>-0.1</v>
      </c>
      <c r="I8" s="852">
        <f t="shared" si="2"/>
        <v>-1047.6280400000001</v>
      </c>
      <c r="J8" s="851">
        <f t="shared" si="3"/>
        <v>-0.70686423177573854</v>
      </c>
    </row>
    <row r="9" spans="1:10" s="88" customFormat="1" ht="15" customHeight="1" thickBot="1">
      <c r="A9" s="1013" t="s">
        <v>240</v>
      </c>
      <c r="B9" s="1014">
        <v>4</v>
      </c>
      <c r="C9" s="1015">
        <v>8129.47</v>
      </c>
      <c r="D9" s="1014">
        <v>10</v>
      </c>
      <c r="E9" s="1015">
        <v>19362.654999999999</v>
      </c>
      <c r="F9" s="84"/>
      <c r="G9" s="853">
        <f t="shared" si="0"/>
        <v>6</v>
      </c>
      <c r="H9" s="838">
        <f t="shared" si="1"/>
        <v>1.5</v>
      </c>
      <c r="I9" s="854">
        <f t="shared" si="2"/>
        <v>11233.184999999998</v>
      </c>
      <c r="J9" s="838">
        <f t="shared" si="3"/>
        <v>1.3817856514631333</v>
      </c>
    </row>
    <row r="10" spans="1:10" s="88" customFormat="1" ht="15" customHeight="1" thickBot="1">
      <c r="A10" s="471" t="s">
        <v>245</v>
      </c>
      <c r="B10" s="472">
        <f>SUM(B7:B9)</f>
        <v>1196</v>
      </c>
      <c r="C10" s="473">
        <f>SUM(C7:C9)</f>
        <v>53739.39905</v>
      </c>
      <c r="D10" s="472">
        <f>SUM(D7:D9)</f>
        <v>1037</v>
      </c>
      <c r="E10" s="473">
        <f>SUM(E7:E9)</f>
        <v>65504.940289999999</v>
      </c>
      <c r="F10" s="220"/>
      <c r="G10" s="855">
        <f t="shared" si="0"/>
        <v>-159</v>
      </c>
      <c r="H10" s="856">
        <f t="shared" si="1"/>
        <v>-0.13294314381270902</v>
      </c>
      <c r="I10" s="857">
        <f t="shared" si="2"/>
        <v>11765.541239999999</v>
      </c>
      <c r="J10" s="856">
        <f t="shared" si="3"/>
        <v>0.21893697078847402</v>
      </c>
    </row>
    <row r="11" spans="1:10" s="88" customFormat="1" ht="15" customHeight="1">
      <c r="A11" s="467" t="s">
        <v>246</v>
      </c>
      <c r="B11" s="453"/>
      <c r="C11" s="450"/>
      <c r="D11" s="453"/>
      <c r="E11" s="450"/>
      <c r="F11" s="84"/>
      <c r="G11" s="858"/>
      <c r="H11" s="835"/>
      <c r="I11" s="859"/>
      <c r="J11" s="835"/>
    </row>
    <row r="12" spans="1:10" s="88" customFormat="1" ht="15" customHeight="1">
      <c r="A12" s="78" t="s">
        <v>238</v>
      </c>
      <c r="B12" s="451">
        <v>35339</v>
      </c>
      <c r="C12" s="447">
        <v>38147.701980000005</v>
      </c>
      <c r="D12" s="451">
        <v>36972</v>
      </c>
      <c r="E12" s="447">
        <v>39523.695636299999</v>
      </c>
      <c r="F12" s="84"/>
      <c r="G12" s="850">
        <f t="shared" si="0"/>
        <v>1633</v>
      </c>
      <c r="H12" s="851">
        <f t="shared" si="1"/>
        <v>4.6209570163275704E-2</v>
      </c>
      <c r="I12" s="852">
        <f t="shared" si="2"/>
        <v>1375.9936562999937</v>
      </c>
      <c r="J12" s="851">
        <f t="shared" si="3"/>
        <v>3.607015848612314E-2</v>
      </c>
    </row>
    <row r="13" spans="1:10" s="88" customFormat="1" ht="15" customHeight="1" thickBot="1">
      <c r="A13" s="81" t="s">
        <v>239</v>
      </c>
      <c r="B13" s="1014">
        <v>15193</v>
      </c>
      <c r="C13" s="1015">
        <v>12843.809479999996</v>
      </c>
      <c r="D13" s="1014">
        <v>13686</v>
      </c>
      <c r="E13" s="1015">
        <v>19250.804700000001</v>
      </c>
      <c r="F13" s="84"/>
      <c r="G13" s="853">
        <f t="shared" si="0"/>
        <v>-1507</v>
      </c>
      <c r="H13" s="838">
        <f t="shared" si="1"/>
        <v>-9.919041663924176E-2</v>
      </c>
      <c r="I13" s="854">
        <f t="shared" si="2"/>
        <v>6406.9952200000043</v>
      </c>
      <c r="J13" s="838">
        <f t="shared" si="3"/>
        <v>0.49883916683572654</v>
      </c>
    </row>
    <row r="14" spans="1:10" s="88" customFormat="1" ht="15" customHeight="1" thickBot="1">
      <c r="A14" s="471" t="s">
        <v>247</v>
      </c>
      <c r="B14" s="472">
        <f>SUM(B12:B13)</f>
        <v>50532</v>
      </c>
      <c r="C14" s="473">
        <f>SUM(C12:C13)</f>
        <v>50991.511460000002</v>
      </c>
      <c r="D14" s="472">
        <f>SUM(D12:D13)</f>
        <v>50658</v>
      </c>
      <c r="E14" s="473">
        <f>SUM(E12:E13)</f>
        <v>58774.5003363</v>
      </c>
      <c r="F14" s="220"/>
      <c r="G14" s="855">
        <f t="shared" si="0"/>
        <v>126</v>
      </c>
      <c r="H14" s="856">
        <f t="shared" si="1"/>
        <v>2.4934694846829733E-3</v>
      </c>
      <c r="I14" s="857">
        <f t="shared" si="2"/>
        <v>7782.9888762999981</v>
      </c>
      <c r="J14" s="860">
        <f t="shared" si="3"/>
        <v>0.15263302956621161</v>
      </c>
    </row>
    <row r="15" spans="1:10" s="88" customFormat="1" ht="15" customHeight="1">
      <c r="A15" s="467" t="s">
        <v>248</v>
      </c>
      <c r="B15" s="453"/>
      <c r="C15" s="450"/>
      <c r="D15" s="453"/>
      <c r="E15" s="450"/>
      <c r="F15" s="84"/>
      <c r="G15" s="861"/>
      <c r="H15" s="862"/>
      <c r="I15" s="863"/>
      <c r="J15" s="862"/>
    </row>
    <row r="16" spans="1:10" s="88" customFormat="1" ht="15" customHeight="1" thickBot="1">
      <c r="A16" s="474" t="s">
        <v>249</v>
      </c>
      <c r="B16" s="475">
        <v>60574</v>
      </c>
      <c r="C16" s="476">
        <v>9920</v>
      </c>
      <c r="D16" s="475">
        <v>62548</v>
      </c>
      <c r="E16" s="476">
        <v>9590</v>
      </c>
      <c r="F16" s="220"/>
      <c r="G16" s="864">
        <f t="shared" si="0"/>
        <v>1974</v>
      </c>
      <c r="H16" s="865">
        <f t="shared" si="1"/>
        <v>3.2588239178525442E-2</v>
      </c>
      <c r="I16" s="866">
        <f t="shared" si="2"/>
        <v>-330</v>
      </c>
      <c r="J16" s="865">
        <f t="shared" si="3"/>
        <v>-3.3266129032258063E-2</v>
      </c>
    </row>
    <row r="17" spans="1:10" s="88" customFormat="1" ht="19.899999999999999" customHeight="1" thickBot="1">
      <c r="A17" s="727" t="s">
        <v>241</v>
      </c>
      <c r="B17" s="728">
        <f>B10+B14+B16</f>
        <v>112302</v>
      </c>
      <c r="C17" s="729">
        <f>C10+C14+C16</f>
        <v>114650.91051</v>
      </c>
      <c r="D17" s="728">
        <f>D10+D14+D16</f>
        <v>114243</v>
      </c>
      <c r="E17" s="729">
        <f>E10+E14+E16</f>
        <v>133869.4406263</v>
      </c>
      <c r="F17" s="84"/>
      <c r="G17" s="867">
        <f t="shared" si="0"/>
        <v>1941</v>
      </c>
      <c r="H17" s="840">
        <f t="shared" si="1"/>
        <v>1.7283752738152483E-2</v>
      </c>
      <c r="I17" s="868">
        <f t="shared" si="2"/>
        <v>19218.530116299997</v>
      </c>
      <c r="J17" s="840">
        <f t="shared" si="3"/>
        <v>0.16762649359530146</v>
      </c>
    </row>
    <row r="18" spans="1:10" s="88" customFormat="1">
      <c r="A18" s="175"/>
      <c r="B18" s="176"/>
      <c r="C18" s="176"/>
      <c r="F18" s="84"/>
      <c r="G18" s="84"/>
      <c r="H18" s="84"/>
      <c r="I18" s="84"/>
      <c r="J18" s="84"/>
    </row>
  </sheetData>
  <mergeCells count="5">
    <mergeCell ref="G3:J3"/>
    <mergeCell ref="B4:C4"/>
    <mergeCell ref="D4:E4"/>
    <mergeCell ref="G4:H4"/>
    <mergeCell ref="I4:J4"/>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H28" sqref="H28"/>
    </sheetView>
  </sheetViews>
  <sheetFormatPr baseColWidth="10" defaultRowHeight="12.75"/>
  <cols>
    <col min="1" max="1" width="55.42578125" style="84" customWidth="1"/>
    <col min="2" max="2" width="9.5703125" style="84" customWidth="1"/>
    <col min="3" max="3" width="12.42578125" style="84" customWidth="1"/>
    <col min="4" max="4" width="9" style="84" customWidth="1"/>
    <col min="5" max="5" width="12.28515625" style="84" customWidth="1"/>
    <col min="6" max="6" width="2.28515625" style="84" customWidth="1"/>
    <col min="7" max="7" width="9.140625" style="84" customWidth="1"/>
    <col min="8" max="8" width="10.140625" style="84" customWidth="1"/>
    <col min="9" max="9" width="12" style="84" customWidth="1"/>
    <col min="10" max="10" width="10.140625" style="84" customWidth="1"/>
    <col min="11" max="256" width="11.5703125" style="84"/>
    <col min="257" max="257" width="45.28515625" style="84" customWidth="1"/>
    <col min="258" max="258" width="10.7109375" style="84" customWidth="1"/>
    <col min="259" max="259" width="14.7109375" style="84" customWidth="1"/>
    <col min="260" max="260" width="10.7109375" style="84" customWidth="1"/>
    <col min="261" max="261" width="14.7109375" style="84" customWidth="1"/>
    <col min="262" max="262" width="4.7109375" style="84" customWidth="1"/>
    <col min="263" max="263" width="10.7109375" style="84" customWidth="1"/>
    <col min="264" max="264" width="9.7109375" style="84" customWidth="1"/>
    <col min="265" max="265" width="14.7109375" style="84" customWidth="1"/>
    <col min="266" max="266" width="9.7109375" style="84" customWidth="1"/>
    <col min="267" max="512" width="11.5703125" style="84"/>
    <col min="513" max="513" width="45.28515625" style="84" customWidth="1"/>
    <col min="514" max="514" width="10.7109375" style="84" customWidth="1"/>
    <col min="515" max="515" width="14.7109375" style="84" customWidth="1"/>
    <col min="516" max="516" width="10.7109375" style="84" customWidth="1"/>
    <col min="517" max="517" width="14.7109375" style="84" customWidth="1"/>
    <col min="518" max="518" width="4.7109375" style="84" customWidth="1"/>
    <col min="519" max="519" width="10.7109375" style="84" customWidth="1"/>
    <col min="520" max="520" width="9.7109375" style="84" customWidth="1"/>
    <col min="521" max="521" width="14.7109375" style="84" customWidth="1"/>
    <col min="522" max="522" width="9.7109375" style="84" customWidth="1"/>
    <col min="523" max="768" width="11.5703125" style="84"/>
    <col min="769" max="769" width="45.28515625" style="84" customWidth="1"/>
    <col min="770" max="770" width="10.7109375" style="84" customWidth="1"/>
    <col min="771" max="771" width="14.7109375" style="84" customWidth="1"/>
    <col min="772" max="772" width="10.7109375" style="84" customWidth="1"/>
    <col min="773" max="773" width="14.7109375" style="84" customWidth="1"/>
    <col min="774" max="774" width="4.7109375" style="84" customWidth="1"/>
    <col min="775" max="775" width="10.7109375" style="84" customWidth="1"/>
    <col min="776" max="776" width="9.7109375" style="84" customWidth="1"/>
    <col min="777" max="777" width="14.7109375" style="84" customWidth="1"/>
    <col min="778" max="778" width="9.7109375" style="84" customWidth="1"/>
    <col min="779" max="1024" width="11.5703125" style="84"/>
    <col min="1025" max="1025" width="45.28515625" style="84" customWidth="1"/>
    <col min="1026" max="1026" width="10.7109375" style="84" customWidth="1"/>
    <col min="1027" max="1027" width="14.7109375" style="84" customWidth="1"/>
    <col min="1028" max="1028" width="10.7109375" style="84" customWidth="1"/>
    <col min="1029" max="1029" width="14.7109375" style="84" customWidth="1"/>
    <col min="1030" max="1030" width="4.7109375" style="84" customWidth="1"/>
    <col min="1031" max="1031" width="10.7109375" style="84" customWidth="1"/>
    <col min="1032" max="1032" width="9.7109375" style="84" customWidth="1"/>
    <col min="1033" max="1033" width="14.7109375" style="84" customWidth="1"/>
    <col min="1034" max="1034" width="9.7109375" style="84" customWidth="1"/>
    <col min="1035" max="1280" width="11.5703125" style="84"/>
    <col min="1281" max="1281" width="45.28515625" style="84" customWidth="1"/>
    <col min="1282" max="1282" width="10.7109375" style="84" customWidth="1"/>
    <col min="1283" max="1283" width="14.7109375" style="84" customWidth="1"/>
    <col min="1284" max="1284" width="10.7109375" style="84" customWidth="1"/>
    <col min="1285" max="1285" width="14.7109375" style="84" customWidth="1"/>
    <col min="1286" max="1286" width="4.7109375" style="84" customWidth="1"/>
    <col min="1287" max="1287" width="10.7109375" style="84" customWidth="1"/>
    <col min="1288" max="1288" width="9.7109375" style="84" customWidth="1"/>
    <col min="1289" max="1289" width="14.7109375" style="84" customWidth="1"/>
    <col min="1290" max="1290" width="9.7109375" style="84" customWidth="1"/>
    <col min="1291" max="1536" width="11.5703125" style="84"/>
    <col min="1537" max="1537" width="45.28515625" style="84" customWidth="1"/>
    <col min="1538" max="1538" width="10.7109375" style="84" customWidth="1"/>
    <col min="1539" max="1539" width="14.7109375" style="84" customWidth="1"/>
    <col min="1540" max="1540" width="10.7109375" style="84" customWidth="1"/>
    <col min="1541" max="1541" width="14.7109375" style="84" customWidth="1"/>
    <col min="1542" max="1542" width="4.7109375" style="84" customWidth="1"/>
    <col min="1543" max="1543" width="10.7109375" style="84" customWidth="1"/>
    <col min="1544" max="1544" width="9.7109375" style="84" customWidth="1"/>
    <col min="1545" max="1545" width="14.7109375" style="84" customWidth="1"/>
    <col min="1546" max="1546" width="9.7109375" style="84" customWidth="1"/>
    <col min="1547" max="1792" width="11.5703125" style="84"/>
    <col min="1793" max="1793" width="45.28515625" style="84" customWidth="1"/>
    <col min="1794" max="1794" width="10.7109375" style="84" customWidth="1"/>
    <col min="1795" max="1795" width="14.7109375" style="84" customWidth="1"/>
    <col min="1796" max="1796" width="10.7109375" style="84" customWidth="1"/>
    <col min="1797" max="1797" width="14.7109375" style="84" customWidth="1"/>
    <col min="1798" max="1798" width="4.7109375" style="84" customWidth="1"/>
    <col min="1799" max="1799" width="10.7109375" style="84" customWidth="1"/>
    <col min="1800" max="1800" width="9.7109375" style="84" customWidth="1"/>
    <col min="1801" max="1801" width="14.7109375" style="84" customWidth="1"/>
    <col min="1802" max="1802" width="9.7109375" style="84" customWidth="1"/>
    <col min="1803" max="2048" width="11.5703125" style="84"/>
    <col min="2049" max="2049" width="45.28515625" style="84" customWidth="1"/>
    <col min="2050" max="2050" width="10.7109375" style="84" customWidth="1"/>
    <col min="2051" max="2051" width="14.7109375" style="84" customWidth="1"/>
    <col min="2052" max="2052" width="10.7109375" style="84" customWidth="1"/>
    <col min="2053" max="2053" width="14.7109375" style="84" customWidth="1"/>
    <col min="2054" max="2054" width="4.7109375" style="84" customWidth="1"/>
    <col min="2055" max="2055" width="10.7109375" style="84" customWidth="1"/>
    <col min="2056" max="2056" width="9.7109375" style="84" customWidth="1"/>
    <col min="2057" max="2057" width="14.7109375" style="84" customWidth="1"/>
    <col min="2058" max="2058" width="9.7109375" style="84" customWidth="1"/>
    <col min="2059" max="2304" width="11.5703125" style="84"/>
    <col min="2305" max="2305" width="45.28515625" style="84" customWidth="1"/>
    <col min="2306" max="2306" width="10.7109375" style="84" customWidth="1"/>
    <col min="2307" max="2307" width="14.7109375" style="84" customWidth="1"/>
    <col min="2308" max="2308" width="10.7109375" style="84" customWidth="1"/>
    <col min="2309" max="2309" width="14.7109375" style="84" customWidth="1"/>
    <col min="2310" max="2310" width="4.7109375" style="84" customWidth="1"/>
    <col min="2311" max="2311" width="10.7109375" style="84" customWidth="1"/>
    <col min="2312" max="2312" width="9.7109375" style="84" customWidth="1"/>
    <col min="2313" max="2313" width="14.7109375" style="84" customWidth="1"/>
    <col min="2314" max="2314" width="9.7109375" style="84" customWidth="1"/>
    <col min="2315" max="2560" width="11.5703125" style="84"/>
    <col min="2561" max="2561" width="45.28515625" style="84" customWidth="1"/>
    <col min="2562" max="2562" width="10.7109375" style="84" customWidth="1"/>
    <col min="2563" max="2563" width="14.7109375" style="84" customWidth="1"/>
    <col min="2564" max="2564" width="10.7109375" style="84" customWidth="1"/>
    <col min="2565" max="2565" width="14.7109375" style="84" customWidth="1"/>
    <col min="2566" max="2566" width="4.7109375" style="84" customWidth="1"/>
    <col min="2567" max="2567" width="10.7109375" style="84" customWidth="1"/>
    <col min="2568" max="2568" width="9.7109375" style="84" customWidth="1"/>
    <col min="2569" max="2569" width="14.7109375" style="84" customWidth="1"/>
    <col min="2570" max="2570" width="9.7109375" style="84" customWidth="1"/>
    <col min="2571" max="2816" width="11.5703125" style="84"/>
    <col min="2817" max="2817" width="45.28515625" style="84" customWidth="1"/>
    <col min="2818" max="2818" width="10.7109375" style="84" customWidth="1"/>
    <col min="2819" max="2819" width="14.7109375" style="84" customWidth="1"/>
    <col min="2820" max="2820" width="10.7109375" style="84" customWidth="1"/>
    <col min="2821" max="2821" width="14.7109375" style="84" customWidth="1"/>
    <col min="2822" max="2822" width="4.7109375" style="84" customWidth="1"/>
    <col min="2823" max="2823" width="10.7109375" style="84" customWidth="1"/>
    <col min="2824" max="2824" width="9.7109375" style="84" customWidth="1"/>
    <col min="2825" max="2825" width="14.7109375" style="84" customWidth="1"/>
    <col min="2826" max="2826" width="9.7109375" style="84" customWidth="1"/>
    <col min="2827" max="3072" width="11.5703125" style="84"/>
    <col min="3073" max="3073" width="45.28515625" style="84" customWidth="1"/>
    <col min="3074" max="3074" width="10.7109375" style="84" customWidth="1"/>
    <col min="3075" max="3075" width="14.7109375" style="84" customWidth="1"/>
    <col min="3076" max="3076" width="10.7109375" style="84" customWidth="1"/>
    <col min="3077" max="3077" width="14.7109375" style="84" customWidth="1"/>
    <col min="3078" max="3078" width="4.7109375" style="84" customWidth="1"/>
    <col min="3079" max="3079" width="10.7109375" style="84" customWidth="1"/>
    <col min="3080" max="3080" width="9.7109375" style="84" customWidth="1"/>
    <col min="3081" max="3081" width="14.7109375" style="84" customWidth="1"/>
    <col min="3082" max="3082" width="9.7109375" style="84" customWidth="1"/>
    <col min="3083" max="3328" width="11.5703125" style="84"/>
    <col min="3329" max="3329" width="45.28515625" style="84" customWidth="1"/>
    <col min="3330" max="3330" width="10.7109375" style="84" customWidth="1"/>
    <col min="3331" max="3331" width="14.7109375" style="84" customWidth="1"/>
    <col min="3332" max="3332" width="10.7109375" style="84" customWidth="1"/>
    <col min="3333" max="3333" width="14.7109375" style="84" customWidth="1"/>
    <col min="3334" max="3334" width="4.7109375" style="84" customWidth="1"/>
    <col min="3335" max="3335" width="10.7109375" style="84" customWidth="1"/>
    <col min="3336" max="3336" width="9.7109375" style="84" customWidth="1"/>
    <col min="3337" max="3337" width="14.7109375" style="84" customWidth="1"/>
    <col min="3338" max="3338" width="9.7109375" style="84" customWidth="1"/>
    <col min="3339" max="3584" width="11.5703125" style="84"/>
    <col min="3585" max="3585" width="45.28515625" style="84" customWidth="1"/>
    <col min="3586" max="3586" width="10.7109375" style="84" customWidth="1"/>
    <col min="3587" max="3587" width="14.7109375" style="84" customWidth="1"/>
    <col min="3588" max="3588" width="10.7109375" style="84" customWidth="1"/>
    <col min="3589" max="3589" width="14.7109375" style="84" customWidth="1"/>
    <col min="3590" max="3590" width="4.7109375" style="84" customWidth="1"/>
    <col min="3591" max="3591" width="10.7109375" style="84" customWidth="1"/>
    <col min="3592" max="3592" width="9.7109375" style="84" customWidth="1"/>
    <col min="3593" max="3593" width="14.7109375" style="84" customWidth="1"/>
    <col min="3594" max="3594" width="9.7109375" style="84" customWidth="1"/>
    <col min="3595" max="3840" width="11.5703125" style="84"/>
    <col min="3841" max="3841" width="45.28515625" style="84" customWidth="1"/>
    <col min="3842" max="3842" width="10.7109375" style="84" customWidth="1"/>
    <col min="3843" max="3843" width="14.7109375" style="84" customWidth="1"/>
    <col min="3844" max="3844" width="10.7109375" style="84" customWidth="1"/>
    <col min="3845" max="3845" width="14.7109375" style="84" customWidth="1"/>
    <col min="3846" max="3846" width="4.7109375" style="84" customWidth="1"/>
    <col min="3847" max="3847" width="10.7109375" style="84" customWidth="1"/>
    <col min="3848" max="3848" width="9.7109375" style="84" customWidth="1"/>
    <col min="3849" max="3849" width="14.7109375" style="84" customWidth="1"/>
    <col min="3850" max="3850" width="9.7109375" style="84" customWidth="1"/>
    <col min="3851" max="4096" width="11.5703125" style="84"/>
    <col min="4097" max="4097" width="45.28515625" style="84" customWidth="1"/>
    <col min="4098" max="4098" width="10.7109375" style="84" customWidth="1"/>
    <col min="4099" max="4099" width="14.7109375" style="84" customWidth="1"/>
    <col min="4100" max="4100" width="10.7109375" style="84" customWidth="1"/>
    <col min="4101" max="4101" width="14.7109375" style="84" customWidth="1"/>
    <col min="4102" max="4102" width="4.7109375" style="84" customWidth="1"/>
    <col min="4103" max="4103" width="10.7109375" style="84" customWidth="1"/>
    <col min="4104" max="4104" width="9.7109375" style="84" customWidth="1"/>
    <col min="4105" max="4105" width="14.7109375" style="84" customWidth="1"/>
    <col min="4106" max="4106" width="9.7109375" style="84" customWidth="1"/>
    <col min="4107" max="4352" width="11.5703125" style="84"/>
    <col min="4353" max="4353" width="45.28515625" style="84" customWidth="1"/>
    <col min="4354" max="4354" width="10.7109375" style="84" customWidth="1"/>
    <col min="4355" max="4355" width="14.7109375" style="84" customWidth="1"/>
    <col min="4356" max="4356" width="10.7109375" style="84" customWidth="1"/>
    <col min="4357" max="4357" width="14.7109375" style="84" customWidth="1"/>
    <col min="4358" max="4358" width="4.7109375" style="84" customWidth="1"/>
    <col min="4359" max="4359" width="10.7109375" style="84" customWidth="1"/>
    <col min="4360" max="4360" width="9.7109375" style="84" customWidth="1"/>
    <col min="4361" max="4361" width="14.7109375" style="84" customWidth="1"/>
    <col min="4362" max="4362" width="9.7109375" style="84" customWidth="1"/>
    <col min="4363" max="4608" width="11.5703125" style="84"/>
    <col min="4609" max="4609" width="45.28515625" style="84" customWidth="1"/>
    <col min="4610" max="4610" width="10.7109375" style="84" customWidth="1"/>
    <col min="4611" max="4611" width="14.7109375" style="84" customWidth="1"/>
    <col min="4612" max="4612" width="10.7109375" style="84" customWidth="1"/>
    <col min="4613" max="4613" width="14.7109375" style="84" customWidth="1"/>
    <col min="4614" max="4614" width="4.7109375" style="84" customWidth="1"/>
    <col min="4615" max="4615" width="10.7109375" style="84" customWidth="1"/>
    <col min="4616" max="4616" width="9.7109375" style="84" customWidth="1"/>
    <col min="4617" max="4617" width="14.7109375" style="84" customWidth="1"/>
    <col min="4618" max="4618" width="9.7109375" style="84" customWidth="1"/>
    <col min="4619" max="4864" width="11.5703125" style="84"/>
    <col min="4865" max="4865" width="45.28515625" style="84" customWidth="1"/>
    <col min="4866" max="4866" width="10.7109375" style="84" customWidth="1"/>
    <col min="4867" max="4867" width="14.7109375" style="84" customWidth="1"/>
    <col min="4868" max="4868" width="10.7109375" style="84" customWidth="1"/>
    <col min="4869" max="4869" width="14.7109375" style="84" customWidth="1"/>
    <col min="4870" max="4870" width="4.7109375" style="84" customWidth="1"/>
    <col min="4871" max="4871" width="10.7109375" style="84" customWidth="1"/>
    <col min="4872" max="4872" width="9.7109375" style="84" customWidth="1"/>
    <col min="4873" max="4873" width="14.7109375" style="84" customWidth="1"/>
    <col min="4874" max="4874" width="9.7109375" style="84" customWidth="1"/>
    <col min="4875" max="5120" width="11.5703125" style="84"/>
    <col min="5121" max="5121" width="45.28515625" style="84" customWidth="1"/>
    <col min="5122" max="5122" width="10.7109375" style="84" customWidth="1"/>
    <col min="5123" max="5123" width="14.7109375" style="84" customWidth="1"/>
    <col min="5124" max="5124" width="10.7109375" style="84" customWidth="1"/>
    <col min="5125" max="5125" width="14.7109375" style="84" customWidth="1"/>
    <col min="5126" max="5126" width="4.7109375" style="84" customWidth="1"/>
    <col min="5127" max="5127" width="10.7109375" style="84" customWidth="1"/>
    <col min="5128" max="5128" width="9.7109375" style="84" customWidth="1"/>
    <col min="5129" max="5129" width="14.7109375" style="84" customWidth="1"/>
    <col min="5130" max="5130" width="9.7109375" style="84" customWidth="1"/>
    <col min="5131" max="5376" width="11.5703125" style="84"/>
    <col min="5377" max="5377" width="45.28515625" style="84" customWidth="1"/>
    <col min="5378" max="5378" width="10.7109375" style="84" customWidth="1"/>
    <col min="5379" max="5379" width="14.7109375" style="84" customWidth="1"/>
    <col min="5380" max="5380" width="10.7109375" style="84" customWidth="1"/>
    <col min="5381" max="5381" width="14.7109375" style="84" customWidth="1"/>
    <col min="5382" max="5382" width="4.7109375" style="84" customWidth="1"/>
    <col min="5383" max="5383" width="10.7109375" style="84" customWidth="1"/>
    <col min="5384" max="5384" width="9.7109375" style="84" customWidth="1"/>
    <col min="5385" max="5385" width="14.7109375" style="84" customWidth="1"/>
    <col min="5386" max="5386" width="9.7109375" style="84" customWidth="1"/>
    <col min="5387" max="5632" width="11.5703125" style="84"/>
    <col min="5633" max="5633" width="45.28515625" style="84" customWidth="1"/>
    <col min="5634" max="5634" width="10.7109375" style="84" customWidth="1"/>
    <col min="5635" max="5635" width="14.7109375" style="84" customWidth="1"/>
    <col min="5636" max="5636" width="10.7109375" style="84" customWidth="1"/>
    <col min="5637" max="5637" width="14.7109375" style="84" customWidth="1"/>
    <col min="5638" max="5638" width="4.7109375" style="84" customWidth="1"/>
    <col min="5639" max="5639" width="10.7109375" style="84" customWidth="1"/>
    <col min="5640" max="5640" width="9.7109375" style="84" customWidth="1"/>
    <col min="5641" max="5641" width="14.7109375" style="84" customWidth="1"/>
    <col min="5642" max="5642" width="9.7109375" style="84" customWidth="1"/>
    <col min="5643" max="5888" width="11.5703125" style="84"/>
    <col min="5889" max="5889" width="45.28515625" style="84" customWidth="1"/>
    <col min="5890" max="5890" width="10.7109375" style="84" customWidth="1"/>
    <col min="5891" max="5891" width="14.7109375" style="84" customWidth="1"/>
    <col min="5892" max="5892" width="10.7109375" style="84" customWidth="1"/>
    <col min="5893" max="5893" width="14.7109375" style="84" customWidth="1"/>
    <col min="5894" max="5894" width="4.7109375" style="84" customWidth="1"/>
    <col min="5895" max="5895" width="10.7109375" style="84" customWidth="1"/>
    <col min="5896" max="5896" width="9.7109375" style="84" customWidth="1"/>
    <col min="5897" max="5897" width="14.7109375" style="84" customWidth="1"/>
    <col min="5898" max="5898" width="9.7109375" style="84" customWidth="1"/>
    <col min="5899" max="6144" width="11.5703125" style="84"/>
    <col min="6145" max="6145" width="45.28515625" style="84" customWidth="1"/>
    <col min="6146" max="6146" width="10.7109375" style="84" customWidth="1"/>
    <col min="6147" max="6147" width="14.7109375" style="84" customWidth="1"/>
    <col min="6148" max="6148" width="10.7109375" style="84" customWidth="1"/>
    <col min="6149" max="6149" width="14.7109375" style="84" customWidth="1"/>
    <col min="6150" max="6150" width="4.7109375" style="84" customWidth="1"/>
    <col min="6151" max="6151" width="10.7109375" style="84" customWidth="1"/>
    <col min="6152" max="6152" width="9.7109375" style="84" customWidth="1"/>
    <col min="6153" max="6153" width="14.7109375" style="84" customWidth="1"/>
    <col min="6154" max="6154" width="9.7109375" style="84" customWidth="1"/>
    <col min="6155" max="6400" width="11.5703125" style="84"/>
    <col min="6401" max="6401" width="45.28515625" style="84" customWidth="1"/>
    <col min="6402" max="6402" width="10.7109375" style="84" customWidth="1"/>
    <col min="6403" max="6403" width="14.7109375" style="84" customWidth="1"/>
    <col min="6404" max="6404" width="10.7109375" style="84" customWidth="1"/>
    <col min="6405" max="6405" width="14.7109375" style="84" customWidth="1"/>
    <col min="6406" max="6406" width="4.7109375" style="84" customWidth="1"/>
    <col min="6407" max="6407" width="10.7109375" style="84" customWidth="1"/>
    <col min="6408" max="6408" width="9.7109375" style="84" customWidth="1"/>
    <col min="6409" max="6409" width="14.7109375" style="84" customWidth="1"/>
    <col min="6410" max="6410" width="9.7109375" style="84" customWidth="1"/>
    <col min="6411" max="6656" width="11.5703125" style="84"/>
    <col min="6657" max="6657" width="45.28515625" style="84" customWidth="1"/>
    <col min="6658" max="6658" width="10.7109375" style="84" customWidth="1"/>
    <col min="6659" max="6659" width="14.7109375" style="84" customWidth="1"/>
    <col min="6660" max="6660" width="10.7109375" style="84" customWidth="1"/>
    <col min="6661" max="6661" width="14.7109375" style="84" customWidth="1"/>
    <col min="6662" max="6662" width="4.7109375" style="84" customWidth="1"/>
    <col min="6663" max="6663" width="10.7109375" style="84" customWidth="1"/>
    <col min="6664" max="6664" width="9.7109375" style="84" customWidth="1"/>
    <col min="6665" max="6665" width="14.7109375" style="84" customWidth="1"/>
    <col min="6666" max="6666" width="9.7109375" style="84" customWidth="1"/>
    <col min="6667" max="6912" width="11.5703125" style="84"/>
    <col min="6913" max="6913" width="45.28515625" style="84" customWidth="1"/>
    <col min="6914" max="6914" width="10.7109375" style="84" customWidth="1"/>
    <col min="6915" max="6915" width="14.7109375" style="84" customWidth="1"/>
    <col min="6916" max="6916" width="10.7109375" style="84" customWidth="1"/>
    <col min="6917" max="6917" width="14.7109375" style="84" customWidth="1"/>
    <col min="6918" max="6918" width="4.7109375" style="84" customWidth="1"/>
    <col min="6919" max="6919" width="10.7109375" style="84" customWidth="1"/>
    <col min="6920" max="6920" width="9.7109375" style="84" customWidth="1"/>
    <col min="6921" max="6921" width="14.7109375" style="84" customWidth="1"/>
    <col min="6922" max="6922" width="9.7109375" style="84" customWidth="1"/>
    <col min="6923" max="7168" width="11.5703125" style="84"/>
    <col min="7169" max="7169" width="45.28515625" style="84" customWidth="1"/>
    <col min="7170" max="7170" width="10.7109375" style="84" customWidth="1"/>
    <col min="7171" max="7171" width="14.7109375" style="84" customWidth="1"/>
    <col min="7172" max="7172" width="10.7109375" style="84" customWidth="1"/>
    <col min="7173" max="7173" width="14.7109375" style="84" customWidth="1"/>
    <col min="7174" max="7174" width="4.7109375" style="84" customWidth="1"/>
    <col min="7175" max="7175" width="10.7109375" style="84" customWidth="1"/>
    <col min="7176" max="7176" width="9.7109375" style="84" customWidth="1"/>
    <col min="7177" max="7177" width="14.7109375" style="84" customWidth="1"/>
    <col min="7178" max="7178" width="9.7109375" style="84" customWidth="1"/>
    <col min="7179" max="7424" width="11.5703125" style="84"/>
    <col min="7425" max="7425" width="45.28515625" style="84" customWidth="1"/>
    <col min="7426" max="7426" width="10.7109375" style="84" customWidth="1"/>
    <col min="7427" max="7427" width="14.7109375" style="84" customWidth="1"/>
    <col min="7428" max="7428" width="10.7109375" style="84" customWidth="1"/>
    <col min="7429" max="7429" width="14.7109375" style="84" customWidth="1"/>
    <col min="7430" max="7430" width="4.7109375" style="84" customWidth="1"/>
    <col min="7431" max="7431" width="10.7109375" style="84" customWidth="1"/>
    <col min="7432" max="7432" width="9.7109375" style="84" customWidth="1"/>
    <col min="7433" max="7433" width="14.7109375" style="84" customWidth="1"/>
    <col min="7434" max="7434" width="9.7109375" style="84" customWidth="1"/>
    <col min="7435" max="7680" width="11.5703125" style="84"/>
    <col min="7681" max="7681" width="45.28515625" style="84" customWidth="1"/>
    <col min="7682" max="7682" width="10.7109375" style="84" customWidth="1"/>
    <col min="7683" max="7683" width="14.7109375" style="84" customWidth="1"/>
    <col min="7684" max="7684" width="10.7109375" style="84" customWidth="1"/>
    <col min="7685" max="7685" width="14.7109375" style="84" customWidth="1"/>
    <col min="7686" max="7686" width="4.7109375" style="84" customWidth="1"/>
    <col min="7687" max="7687" width="10.7109375" style="84" customWidth="1"/>
    <col min="7688" max="7688" width="9.7109375" style="84" customWidth="1"/>
    <col min="7689" max="7689" width="14.7109375" style="84" customWidth="1"/>
    <col min="7690" max="7690" width="9.7109375" style="84" customWidth="1"/>
    <col min="7691" max="7936" width="11.5703125" style="84"/>
    <col min="7937" max="7937" width="45.28515625" style="84" customWidth="1"/>
    <col min="7938" max="7938" width="10.7109375" style="84" customWidth="1"/>
    <col min="7939" max="7939" width="14.7109375" style="84" customWidth="1"/>
    <col min="7940" max="7940" width="10.7109375" style="84" customWidth="1"/>
    <col min="7941" max="7941" width="14.7109375" style="84" customWidth="1"/>
    <col min="7942" max="7942" width="4.7109375" style="84" customWidth="1"/>
    <col min="7943" max="7943" width="10.7109375" style="84" customWidth="1"/>
    <col min="7944" max="7944" width="9.7109375" style="84" customWidth="1"/>
    <col min="7945" max="7945" width="14.7109375" style="84" customWidth="1"/>
    <col min="7946" max="7946" width="9.7109375" style="84" customWidth="1"/>
    <col min="7947" max="8192" width="11.5703125" style="84"/>
    <col min="8193" max="8193" width="45.28515625" style="84" customWidth="1"/>
    <col min="8194" max="8194" width="10.7109375" style="84" customWidth="1"/>
    <col min="8195" max="8195" width="14.7109375" style="84" customWidth="1"/>
    <col min="8196" max="8196" width="10.7109375" style="84" customWidth="1"/>
    <col min="8197" max="8197" width="14.7109375" style="84" customWidth="1"/>
    <col min="8198" max="8198" width="4.7109375" style="84" customWidth="1"/>
    <col min="8199" max="8199" width="10.7109375" style="84" customWidth="1"/>
    <col min="8200" max="8200" width="9.7109375" style="84" customWidth="1"/>
    <col min="8201" max="8201" width="14.7109375" style="84" customWidth="1"/>
    <col min="8202" max="8202" width="9.7109375" style="84" customWidth="1"/>
    <col min="8203" max="8448" width="11.5703125" style="84"/>
    <col min="8449" max="8449" width="45.28515625" style="84" customWidth="1"/>
    <col min="8450" max="8450" width="10.7109375" style="84" customWidth="1"/>
    <col min="8451" max="8451" width="14.7109375" style="84" customWidth="1"/>
    <col min="8452" max="8452" width="10.7109375" style="84" customWidth="1"/>
    <col min="8453" max="8453" width="14.7109375" style="84" customWidth="1"/>
    <col min="8454" max="8454" width="4.7109375" style="84" customWidth="1"/>
    <col min="8455" max="8455" width="10.7109375" style="84" customWidth="1"/>
    <col min="8456" max="8456" width="9.7109375" style="84" customWidth="1"/>
    <col min="8457" max="8457" width="14.7109375" style="84" customWidth="1"/>
    <col min="8458" max="8458" width="9.7109375" style="84" customWidth="1"/>
    <col min="8459" max="8704" width="11.5703125" style="84"/>
    <col min="8705" max="8705" width="45.28515625" style="84" customWidth="1"/>
    <col min="8706" max="8706" width="10.7109375" style="84" customWidth="1"/>
    <col min="8707" max="8707" width="14.7109375" style="84" customWidth="1"/>
    <col min="8708" max="8708" width="10.7109375" style="84" customWidth="1"/>
    <col min="8709" max="8709" width="14.7109375" style="84" customWidth="1"/>
    <col min="8710" max="8710" width="4.7109375" style="84" customWidth="1"/>
    <col min="8711" max="8711" width="10.7109375" style="84" customWidth="1"/>
    <col min="8712" max="8712" width="9.7109375" style="84" customWidth="1"/>
    <col min="8713" max="8713" width="14.7109375" style="84" customWidth="1"/>
    <col min="8714" max="8714" width="9.7109375" style="84" customWidth="1"/>
    <col min="8715" max="8960" width="11.5703125" style="84"/>
    <col min="8961" max="8961" width="45.28515625" style="84" customWidth="1"/>
    <col min="8962" max="8962" width="10.7109375" style="84" customWidth="1"/>
    <col min="8963" max="8963" width="14.7109375" style="84" customWidth="1"/>
    <col min="8964" max="8964" width="10.7109375" style="84" customWidth="1"/>
    <col min="8965" max="8965" width="14.7109375" style="84" customWidth="1"/>
    <col min="8966" max="8966" width="4.7109375" style="84" customWidth="1"/>
    <col min="8967" max="8967" width="10.7109375" style="84" customWidth="1"/>
    <col min="8968" max="8968" width="9.7109375" style="84" customWidth="1"/>
    <col min="8969" max="8969" width="14.7109375" style="84" customWidth="1"/>
    <col min="8970" max="8970" width="9.7109375" style="84" customWidth="1"/>
    <col min="8971" max="9216" width="11.5703125" style="84"/>
    <col min="9217" max="9217" width="45.28515625" style="84" customWidth="1"/>
    <col min="9218" max="9218" width="10.7109375" style="84" customWidth="1"/>
    <col min="9219" max="9219" width="14.7109375" style="84" customWidth="1"/>
    <col min="9220" max="9220" width="10.7109375" style="84" customWidth="1"/>
    <col min="9221" max="9221" width="14.7109375" style="84" customWidth="1"/>
    <col min="9222" max="9222" width="4.7109375" style="84" customWidth="1"/>
    <col min="9223" max="9223" width="10.7109375" style="84" customWidth="1"/>
    <col min="9224" max="9224" width="9.7109375" style="84" customWidth="1"/>
    <col min="9225" max="9225" width="14.7109375" style="84" customWidth="1"/>
    <col min="9226" max="9226" width="9.7109375" style="84" customWidth="1"/>
    <col min="9227" max="9472" width="11.5703125" style="84"/>
    <col min="9473" max="9473" width="45.28515625" style="84" customWidth="1"/>
    <col min="9474" max="9474" width="10.7109375" style="84" customWidth="1"/>
    <col min="9475" max="9475" width="14.7109375" style="84" customWidth="1"/>
    <col min="9476" max="9476" width="10.7109375" style="84" customWidth="1"/>
    <col min="9477" max="9477" width="14.7109375" style="84" customWidth="1"/>
    <col min="9478" max="9478" width="4.7109375" style="84" customWidth="1"/>
    <col min="9479" max="9479" width="10.7109375" style="84" customWidth="1"/>
    <col min="9480" max="9480" width="9.7109375" style="84" customWidth="1"/>
    <col min="9481" max="9481" width="14.7109375" style="84" customWidth="1"/>
    <col min="9482" max="9482" width="9.7109375" style="84" customWidth="1"/>
    <col min="9483" max="9728" width="11.5703125" style="84"/>
    <col min="9729" max="9729" width="45.28515625" style="84" customWidth="1"/>
    <col min="9730" max="9730" width="10.7109375" style="84" customWidth="1"/>
    <col min="9731" max="9731" width="14.7109375" style="84" customWidth="1"/>
    <col min="9732" max="9732" width="10.7109375" style="84" customWidth="1"/>
    <col min="9733" max="9733" width="14.7109375" style="84" customWidth="1"/>
    <col min="9734" max="9734" width="4.7109375" style="84" customWidth="1"/>
    <col min="9735" max="9735" width="10.7109375" style="84" customWidth="1"/>
    <col min="9736" max="9736" width="9.7109375" style="84" customWidth="1"/>
    <col min="9737" max="9737" width="14.7109375" style="84" customWidth="1"/>
    <col min="9738" max="9738" width="9.7109375" style="84" customWidth="1"/>
    <col min="9739" max="9984" width="11.5703125" style="84"/>
    <col min="9985" max="9985" width="45.28515625" style="84" customWidth="1"/>
    <col min="9986" max="9986" width="10.7109375" style="84" customWidth="1"/>
    <col min="9987" max="9987" width="14.7109375" style="84" customWidth="1"/>
    <col min="9988" max="9988" width="10.7109375" style="84" customWidth="1"/>
    <col min="9989" max="9989" width="14.7109375" style="84" customWidth="1"/>
    <col min="9990" max="9990" width="4.7109375" style="84" customWidth="1"/>
    <col min="9991" max="9991" width="10.7109375" style="84" customWidth="1"/>
    <col min="9992" max="9992" width="9.7109375" style="84" customWidth="1"/>
    <col min="9993" max="9993" width="14.7109375" style="84" customWidth="1"/>
    <col min="9994" max="9994" width="9.7109375" style="84" customWidth="1"/>
    <col min="9995" max="10240" width="11.5703125" style="84"/>
    <col min="10241" max="10241" width="45.28515625" style="84" customWidth="1"/>
    <col min="10242" max="10242" width="10.7109375" style="84" customWidth="1"/>
    <col min="10243" max="10243" width="14.7109375" style="84" customWidth="1"/>
    <col min="10244" max="10244" width="10.7109375" style="84" customWidth="1"/>
    <col min="10245" max="10245" width="14.7109375" style="84" customWidth="1"/>
    <col min="10246" max="10246" width="4.7109375" style="84" customWidth="1"/>
    <col min="10247" max="10247" width="10.7109375" style="84" customWidth="1"/>
    <col min="10248" max="10248" width="9.7109375" style="84" customWidth="1"/>
    <col min="10249" max="10249" width="14.7109375" style="84" customWidth="1"/>
    <col min="10250" max="10250" width="9.7109375" style="84" customWidth="1"/>
    <col min="10251" max="10496" width="11.5703125" style="84"/>
    <col min="10497" max="10497" width="45.28515625" style="84" customWidth="1"/>
    <col min="10498" max="10498" width="10.7109375" style="84" customWidth="1"/>
    <col min="10499" max="10499" width="14.7109375" style="84" customWidth="1"/>
    <col min="10500" max="10500" width="10.7109375" style="84" customWidth="1"/>
    <col min="10501" max="10501" width="14.7109375" style="84" customWidth="1"/>
    <col min="10502" max="10502" width="4.7109375" style="84" customWidth="1"/>
    <col min="10503" max="10503" width="10.7109375" style="84" customWidth="1"/>
    <col min="10504" max="10504" width="9.7109375" style="84" customWidth="1"/>
    <col min="10505" max="10505" width="14.7109375" style="84" customWidth="1"/>
    <col min="10506" max="10506" width="9.7109375" style="84" customWidth="1"/>
    <col min="10507" max="10752" width="11.5703125" style="84"/>
    <col min="10753" max="10753" width="45.28515625" style="84" customWidth="1"/>
    <col min="10754" max="10754" width="10.7109375" style="84" customWidth="1"/>
    <col min="10755" max="10755" width="14.7109375" style="84" customWidth="1"/>
    <col min="10756" max="10756" width="10.7109375" style="84" customWidth="1"/>
    <col min="10757" max="10757" width="14.7109375" style="84" customWidth="1"/>
    <col min="10758" max="10758" width="4.7109375" style="84" customWidth="1"/>
    <col min="10759" max="10759" width="10.7109375" style="84" customWidth="1"/>
    <col min="10760" max="10760" width="9.7109375" style="84" customWidth="1"/>
    <col min="10761" max="10761" width="14.7109375" style="84" customWidth="1"/>
    <col min="10762" max="10762" width="9.7109375" style="84" customWidth="1"/>
    <col min="10763" max="11008" width="11.5703125" style="84"/>
    <col min="11009" max="11009" width="45.28515625" style="84" customWidth="1"/>
    <col min="11010" max="11010" width="10.7109375" style="84" customWidth="1"/>
    <col min="11011" max="11011" width="14.7109375" style="84" customWidth="1"/>
    <col min="11012" max="11012" width="10.7109375" style="84" customWidth="1"/>
    <col min="11013" max="11013" width="14.7109375" style="84" customWidth="1"/>
    <col min="11014" max="11014" width="4.7109375" style="84" customWidth="1"/>
    <col min="11015" max="11015" width="10.7109375" style="84" customWidth="1"/>
    <col min="11016" max="11016" width="9.7109375" style="84" customWidth="1"/>
    <col min="11017" max="11017" width="14.7109375" style="84" customWidth="1"/>
    <col min="11018" max="11018" width="9.7109375" style="84" customWidth="1"/>
    <col min="11019" max="11264" width="11.5703125" style="84"/>
    <col min="11265" max="11265" width="45.28515625" style="84" customWidth="1"/>
    <col min="11266" max="11266" width="10.7109375" style="84" customWidth="1"/>
    <col min="11267" max="11267" width="14.7109375" style="84" customWidth="1"/>
    <col min="11268" max="11268" width="10.7109375" style="84" customWidth="1"/>
    <col min="11269" max="11269" width="14.7109375" style="84" customWidth="1"/>
    <col min="11270" max="11270" width="4.7109375" style="84" customWidth="1"/>
    <col min="11271" max="11271" width="10.7109375" style="84" customWidth="1"/>
    <col min="11272" max="11272" width="9.7109375" style="84" customWidth="1"/>
    <col min="11273" max="11273" width="14.7109375" style="84" customWidth="1"/>
    <col min="11274" max="11274" width="9.7109375" style="84" customWidth="1"/>
    <col min="11275" max="11520" width="11.5703125" style="84"/>
    <col min="11521" max="11521" width="45.28515625" style="84" customWidth="1"/>
    <col min="11522" max="11522" width="10.7109375" style="84" customWidth="1"/>
    <col min="11523" max="11523" width="14.7109375" style="84" customWidth="1"/>
    <col min="11524" max="11524" width="10.7109375" style="84" customWidth="1"/>
    <col min="11525" max="11525" width="14.7109375" style="84" customWidth="1"/>
    <col min="11526" max="11526" width="4.7109375" style="84" customWidth="1"/>
    <col min="11527" max="11527" width="10.7109375" style="84" customWidth="1"/>
    <col min="11528" max="11528" width="9.7109375" style="84" customWidth="1"/>
    <col min="11529" max="11529" width="14.7109375" style="84" customWidth="1"/>
    <col min="11530" max="11530" width="9.7109375" style="84" customWidth="1"/>
    <col min="11531" max="11776" width="11.5703125" style="84"/>
    <col min="11777" max="11777" width="45.28515625" style="84" customWidth="1"/>
    <col min="11778" max="11778" width="10.7109375" style="84" customWidth="1"/>
    <col min="11779" max="11779" width="14.7109375" style="84" customWidth="1"/>
    <col min="11780" max="11780" width="10.7109375" style="84" customWidth="1"/>
    <col min="11781" max="11781" width="14.7109375" style="84" customWidth="1"/>
    <col min="11782" max="11782" width="4.7109375" style="84" customWidth="1"/>
    <col min="11783" max="11783" width="10.7109375" style="84" customWidth="1"/>
    <col min="11784" max="11784" width="9.7109375" style="84" customWidth="1"/>
    <col min="11785" max="11785" width="14.7109375" style="84" customWidth="1"/>
    <col min="11786" max="11786" width="9.7109375" style="84" customWidth="1"/>
    <col min="11787" max="12032" width="11.5703125" style="84"/>
    <col min="12033" max="12033" width="45.28515625" style="84" customWidth="1"/>
    <col min="12034" max="12034" width="10.7109375" style="84" customWidth="1"/>
    <col min="12035" max="12035" width="14.7109375" style="84" customWidth="1"/>
    <col min="12036" max="12036" width="10.7109375" style="84" customWidth="1"/>
    <col min="12037" max="12037" width="14.7109375" style="84" customWidth="1"/>
    <col min="12038" max="12038" width="4.7109375" style="84" customWidth="1"/>
    <col min="12039" max="12039" width="10.7109375" style="84" customWidth="1"/>
    <col min="12040" max="12040" width="9.7109375" style="84" customWidth="1"/>
    <col min="12041" max="12041" width="14.7109375" style="84" customWidth="1"/>
    <col min="12042" max="12042" width="9.7109375" style="84" customWidth="1"/>
    <col min="12043" max="12288" width="11.5703125" style="84"/>
    <col min="12289" max="12289" width="45.28515625" style="84" customWidth="1"/>
    <col min="12290" max="12290" width="10.7109375" style="84" customWidth="1"/>
    <col min="12291" max="12291" width="14.7109375" style="84" customWidth="1"/>
    <col min="12292" max="12292" width="10.7109375" style="84" customWidth="1"/>
    <col min="12293" max="12293" width="14.7109375" style="84" customWidth="1"/>
    <col min="12294" max="12294" width="4.7109375" style="84" customWidth="1"/>
    <col min="12295" max="12295" width="10.7109375" style="84" customWidth="1"/>
    <col min="12296" max="12296" width="9.7109375" style="84" customWidth="1"/>
    <col min="12297" max="12297" width="14.7109375" style="84" customWidth="1"/>
    <col min="12298" max="12298" width="9.7109375" style="84" customWidth="1"/>
    <col min="12299" max="12544" width="11.5703125" style="84"/>
    <col min="12545" max="12545" width="45.28515625" style="84" customWidth="1"/>
    <col min="12546" max="12546" width="10.7109375" style="84" customWidth="1"/>
    <col min="12547" max="12547" width="14.7109375" style="84" customWidth="1"/>
    <col min="12548" max="12548" width="10.7109375" style="84" customWidth="1"/>
    <col min="12549" max="12549" width="14.7109375" style="84" customWidth="1"/>
    <col min="12550" max="12550" width="4.7109375" style="84" customWidth="1"/>
    <col min="12551" max="12551" width="10.7109375" style="84" customWidth="1"/>
    <col min="12552" max="12552" width="9.7109375" style="84" customWidth="1"/>
    <col min="12553" max="12553" width="14.7109375" style="84" customWidth="1"/>
    <col min="12554" max="12554" width="9.7109375" style="84" customWidth="1"/>
    <col min="12555" max="12800" width="11.5703125" style="84"/>
    <col min="12801" max="12801" width="45.28515625" style="84" customWidth="1"/>
    <col min="12802" max="12802" width="10.7109375" style="84" customWidth="1"/>
    <col min="12803" max="12803" width="14.7109375" style="84" customWidth="1"/>
    <col min="12804" max="12804" width="10.7109375" style="84" customWidth="1"/>
    <col min="12805" max="12805" width="14.7109375" style="84" customWidth="1"/>
    <col min="12806" max="12806" width="4.7109375" style="84" customWidth="1"/>
    <col min="12807" max="12807" width="10.7109375" style="84" customWidth="1"/>
    <col min="12808" max="12808" width="9.7109375" style="84" customWidth="1"/>
    <col min="12809" max="12809" width="14.7109375" style="84" customWidth="1"/>
    <col min="12810" max="12810" width="9.7109375" style="84" customWidth="1"/>
    <col min="12811" max="13056" width="11.5703125" style="84"/>
    <col min="13057" max="13057" width="45.28515625" style="84" customWidth="1"/>
    <col min="13058" max="13058" width="10.7109375" style="84" customWidth="1"/>
    <col min="13059" max="13059" width="14.7109375" style="84" customWidth="1"/>
    <col min="13060" max="13060" width="10.7109375" style="84" customWidth="1"/>
    <col min="13061" max="13061" width="14.7109375" style="84" customWidth="1"/>
    <col min="13062" max="13062" width="4.7109375" style="84" customWidth="1"/>
    <col min="13063" max="13063" width="10.7109375" style="84" customWidth="1"/>
    <col min="13064" max="13064" width="9.7109375" style="84" customWidth="1"/>
    <col min="13065" max="13065" width="14.7109375" style="84" customWidth="1"/>
    <col min="13066" max="13066" width="9.7109375" style="84" customWidth="1"/>
    <col min="13067" max="13312" width="11.5703125" style="84"/>
    <col min="13313" max="13313" width="45.28515625" style="84" customWidth="1"/>
    <col min="13314" max="13314" width="10.7109375" style="84" customWidth="1"/>
    <col min="13315" max="13315" width="14.7109375" style="84" customWidth="1"/>
    <col min="13316" max="13316" width="10.7109375" style="84" customWidth="1"/>
    <col min="13317" max="13317" width="14.7109375" style="84" customWidth="1"/>
    <col min="13318" max="13318" width="4.7109375" style="84" customWidth="1"/>
    <col min="13319" max="13319" width="10.7109375" style="84" customWidth="1"/>
    <col min="13320" max="13320" width="9.7109375" style="84" customWidth="1"/>
    <col min="13321" max="13321" width="14.7109375" style="84" customWidth="1"/>
    <col min="13322" max="13322" width="9.7109375" style="84" customWidth="1"/>
    <col min="13323" max="13568" width="11.5703125" style="84"/>
    <col min="13569" max="13569" width="45.28515625" style="84" customWidth="1"/>
    <col min="13570" max="13570" width="10.7109375" style="84" customWidth="1"/>
    <col min="13571" max="13571" width="14.7109375" style="84" customWidth="1"/>
    <col min="13572" max="13572" width="10.7109375" style="84" customWidth="1"/>
    <col min="13573" max="13573" width="14.7109375" style="84" customWidth="1"/>
    <col min="13574" max="13574" width="4.7109375" style="84" customWidth="1"/>
    <col min="13575" max="13575" width="10.7109375" style="84" customWidth="1"/>
    <col min="13576" max="13576" width="9.7109375" style="84" customWidth="1"/>
    <col min="13577" max="13577" width="14.7109375" style="84" customWidth="1"/>
    <col min="13578" max="13578" width="9.7109375" style="84" customWidth="1"/>
    <col min="13579" max="13824" width="11.5703125" style="84"/>
    <col min="13825" max="13825" width="45.28515625" style="84" customWidth="1"/>
    <col min="13826" max="13826" width="10.7109375" style="84" customWidth="1"/>
    <col min="13827" max="13827" width="14.7109375" style="84" customWidth="1"/>
    <col min="13828" max="13828" width="10.7109375" style="84" customWidth="1"/>
    <col min="13829" max="13829" width="14.7109375" style="84" customWidth="1"/>
    <col min="13830" max="13830" width="4.7109375" style="84" customWidth="1"/>
    <col min="13831" max="13831" width="10.7109375" style="84" customWidth="1"/>
    <col min="13832" max="13832" width="9.7109375" style="84" customWidth="1"/>
    <col min="13833" max="13833" width="14.7109375" style="84" customWidth="1"/>
    <col min="13834" max="13834" width="9.7109375" style="84" customWidth="1"/>
    <col min="13835" max="14080" width="11.5703125" style="84"/>
    <col min="14081" max="14081" width="45.28515625" style="84" customWidth="1"/>
    <col min="14082" max="14082" width="10.7109375" style="84" customWidth="1"/>
    <col min="14083" max="14083" width="14.7109375" style="84" customWidth="1"/>
    <col min="14084" max="14084" width="10.7109375" style="84" customWidth="1"/>
    <col min="14085" max="14085" width="14.7109375" style="84" customWidth="1"/>
    <col min="14086" max="14086" width="4.7109375" style="84" customWidth="1"/>
    <col min="14087" max="14087" width="10.7109375" style="84" customWidth="1"/>
    <col min="14088" max="14088" width="9.7109375" style="84" customWidth="1"/>
    <col min="14089" max="14089" width="14.7109375" style="84" customWidth="1"/>
    <col min="14090" max="14090" width="9.7109375" style="84" customWidth="1"/>
    <col min="14091" max="14336" width="11.5703125" style="84"/>
    <col min="14337" max="14337" width="45.28515625" style="84" customWidth="1"/>
    <col min="14338" max="14338" width="10.7109375" style="84" customWidth="1"/>
    <col min="14339" max="14339" width="14.7109375" style="84" customWidth="1"/>
    <col min="14340" max="14340" width="10.7109375" style="84" customWidth="1"/>
    <col min="14341" max="14341" width="14.7109375" style="84" customWidth="1"/>
    <col min="14342" max="14342" width="4.7109375" style="84" customWidth="1"/>
    <col min="14343" max="14343" width="10.7109375" style="84" customWidth="1"/>
    <col min="14344" max="14344" width="9.7109375" style="84" customWidth="1"/>
    <col min="14345" max="14345" width="14.7109375" style="84" customWidth="1"/>
    <col min="14346" max="14346" width="9.7109375" style="84" customWidth="1"/>
    <col min="14347" max="14592" width="11.5703125" style="84"/>
    <col min="14593" max="14593" width="45.28515625" style="84" customWidth="1"/>
    <col min="14594" max="14594" width="10.7109375" style="84" customWidth="1"/>
    <col min="14595" max="14595" width="14.7109375" style="84" customWidth="1"/>
    <col min="14596" max="14596" width="10.7109375" style="84" customWidth="1"/>
    <col min="14597" max="14597" width="14.7109375" style="84" customWidth="1"/>
    <col min="14598" max="14598" width="4.7109375" style="84" customWidth="1"/>
    <col min="14599" max="14599" width="10.7109375" style="84" customWidth="1"/>
    <col min="14600" max="14600" width="9.7109375" style="84" customWidth="1"/>
    <col min="14601" max="14601" width="14.7109375" style="84" customWidth="1"/>
    <col min="14602" max="14602" width="9.7109375" style="84" customWidth="1"/>
    <col min="14603" max="14848" width="11.5703125" style="84"/>
    <col min="14849" max="14849" width="45.28515625" style="84" customWidth="1"/>
    <col min="14850" max="14850" width="10.7109375" style="84" customWidth="1"/>
    <col min="14851" max="14851" width="14.7109375" style="84" customWidth="1"/>
    <col min="14852" max="14852" width="10.7109375" style="84" customWidth="1"/>
    <col min="14853" max="14853" width="14.7109375" style="84" customWidth="1"/>
    <col min="14854" max="14854" width="4.7109375" style="84" customWidth="1"/>
    <col min="14855" max="14855" width="10.7109375" style="84" customWidth="1"/>
    <col min="14856" max="14856" width="9.7109375" style="84" customWidth="1"/>
    <col min="14857" max="14857" width="14.7109375" style="84" customWidth="1"/>
    <col min="14858" max="14858" width="9.7109375" style="84" customWidth="1"/>
    <col min="14859" max="15104" width="11.5703125" style="84"/>
    <col min="15105" max="15105" width="45.28515625" style="84" customWidth="1"/>
    <col min="15106" max="15106" width="10.7109375" style="84" customWidth="1"/>
    <col min="15107" max="15107" width="14.7109375" style="84" customWidth="1"/>
    <col min="15108" max="15108" width="10.7109375" style="84" customWidth="1"/>
    <col min="15109" max="15109" width="14.7109375" style="84" customWidth="1"/>
    <col min="15110" max="15110" width="4.7109375" style="84" customWidth="1"/>
    <col min="15111" max="15111" width="10.7109375" style="84" customWidth="1"/>
    <col min="15112" max="15112" width="9.7109375" style="84" customWidth="1"/>
    <col min="15113" max="15113" width="14.7109375" style="84" customWidth="1"/>
    <col min="15114" max="15114" width="9.7109375" style="84" customWidth="1"/>
    <col min="15115" max="15360" width="11.5703125" style="84"/>
    <col min="15361" max="15361" width="45.28515625" style="84" customWidth="1"/>
    <col min="15362" max="15362" width="10.7109375" style="84" customWidth="1"/>
    <col min="15363" max="15363" width="14.7109375" style="84" customWidth="1"/>
    <col min="15364" max="15364" width="10.7109375" style="84" customWidth="1"/>
    <col min="15365" max="15365" width="14.7109375" style="84" customWidth="1"/>
    <col min="15366" max="15366" width="4.7109375" style="84" customWidth="1"/>
    <col min="15367" max="15367" width="10.7109375" style="84" customWidth="1"/>
    <col min="15368" max="15368" width="9.7109375" style="84" customWidth="1"/>
    <col min="15369" max="15369" width="14.7109375" style="84" customWidth="1"/>
    <col min="15370" max="15370" width="9.7109375" style="84" customWidth="1"/>
    <col min="15371" max="15616" width="11.5703125" style="84"/>
    <col min="15617" max="15617" width="45.28515625" style="84" customWidth="1"/>
    <col min="15618" max="15618" width="10.7109375" style="84" customWidth="1"/>
    <col min="15619" max="15619" width="14.7109375" style="84" customWidth="1"/>
    <col min="15620" max="15620" width="10.7109375" style="84" customWidth="1"/>
    <col min="15621" max="15621" width="14.7109375" style="84" customWidth="1"/>
    <col min="15622" max="15622" width="4.7109375" style="84" customWidth="1"/>
    <col min="15623" max="15623" width="10.7109375" style="84" customWidth="1"/>
    <col min="15624" max="15624" width="9.7109375" style="84" customWidth="1"/>
    <col min="15625" max="15625" width="14.7109375" style="84" customWidth="1"/>
    <col min="15626" max="15626" width="9.7109375" style="84" customWidth="1"/>
    <col min="15627" max="15872" width="11.5703125" style="84"/>
    <col min="15873" max="15873" width="45.28515625" style="84" customWidth="1"/>
    <col min="15874" max="15874" width="10.7109375" style="84" customWidth="1"/>
    <col min="15875" max="15875" width="14.7109375" style="84" customWidth="1"/>
    <col min="15876" max="15876" width="10.7109375" style="84" customWidth="1"/>
    <col min="15877" max="15877" width="14.7109375" style="84" customWidth="1"/>
    <col min="15878" max="15878" width="4.7109375" style="84" customWidth="1"/>
    <col min="15879" max="15879" width="10.7109375" style="84" customWidth="1"/>
    <col min="15880" max="15880" width="9.7109375" style="84" customWidth="1"/>
    <col min="15881" max="15881" width="14.7109375" style="84" customWidth="1"/>
    <col min="15882" max="15882" width="9.7109375" style="84" customWidth="1"/>
    <col min="15883" max="16128" width="11.5703125" style="84"/>
    <col min="16129" max="16129" width="45.28515625" style="84" customWidth="1"/>
    <col min="16130" max="16130" width="10.7109375" style="84" customWidth="1"/>
    <col min="16131" max="16131" width="14.7109375" style="84" customWidth="1"/>
    <col min="16132" max="16132" width="10.7109375" style="84" customWidth="1"/>
    <col min="16133" max="16133" width="14.7109375" style="84" customWidth="1"/>
    <col min="16134" max="16134" width="4.7109375" style="84" customWidth="1"/>
    <col min="16135" max="16135" width="10.7109375" style="84" customWidth="1"/>
    <col min="16136" max="16136" width="9.7109375" style="84" customWidth="1"/>
    <col min="16137" max="16137" width="14.7109375" style="84" customWidth="1"/>
    <col min="16138" max="16138" width="9.7109375" style="84" customWidth="1"/>
    <col min="16139" max="16384" width="11.5703125" style="84"/>
  </cols>
  <sheetData>
    <row r="1" spans="1:10" s="130" customFormat="1" ht="45" customHeight="1">
      <c r="A1" s="133" t="s">
        <v>256</v>
      </c>
      <c r="B1" s="133"/>
      <c r="C1" s="133"/>
      <c r="D1" s="133"/>
      <c r="E1" s="133"/>
      <c r="F1" s="133"/>
      <c r="G1" s="133"/>
      <c r="H1" s="133"/>
      <c r="I1" s="133"/>
      <c r="J1" s="133"/>
    </row>
    <row r="2" spans="1:10" s="130" customFormat="1" ht="13.15" customHeight="1" thickBot="1">
      <c r="A2" s="129"/>
      <c r="B2" s="129"/>
      <c r="C2" s="129"/>
      <c r="D2" s="129"/>
      <c r="E2" s="129"/>
      <c r="F2" s="84"/>
      <c r="G2" s="84"/>
      <c r="H2" s="84"/>
      <c r="I2" s="84"/>
      <c r="J2" s="84"/>
    </row>
    <row r="3" spans="1:10" s="130" customFormat="1" ht="19.899999999999999" customHeight="1" thickBot="1">
      <c r="A3" s="129"/>
      <c r="B3" s="129"/>
      <c r="C3" s="129"/>
      <c r="D3" s="129"/>
      <c r="E3" s="129"/>
      <c r="F3" s="129"/>
      <c r="G3" s="1069" t="s">
        <v>65</v>
      </c>
      <c r="H3" s="1070"/>
      <c r="I3" s="1070"/>
      <c r="J3" s="1071"/>
    </row>
    <row r="4" spans="1:10" s="88" customFormat="1" ht="19.899999999999999" customHeight="1" thickBot="1">
      <c r="A4" s="1078"/>
      <c r="B4" s="1072">
        <v>2015</v>
      </c>
      <c r="C4" s="1073"/>
      <c r="D4" s="1074">
        <v>2016</v>
      </c>
      <c r="E4" s="1073"/>
      <c r="G4" s="1075" t="s">
        <v>250</v>
      </c>
      <c r="H4" s="1076"/>
      <c r="I4" s="1077" t="s">
        <v>237</v>
      </c>
      <c r="J4" s="1076"/>
    </row>
    <row r="5" spans="1:10" s="88" customFormat="1" ht="27" customHeight="1" thickBot="1">
      <c r="A5" s="1079"/>
      <c r="B5" s="737" t="s">
        <v>235</v>
      </c>
      <c r="C5" s="655" t="s">
        <v>236</v>
      </c>
      <c r="D5" s="737" t="s">
        <v>235</v>
      </c>
      <c r="E5" s="655" t="s">
        <v>236</v>
      </c>
      <c r="G5" s="720" t="s">
        <v>235</v>
      </c>
      <c r="H5" s="772" t="s">
        <v>110</v>
      </c>
      <c r="I5" s="833" t="s">
        <v>41</v>
      </c>
      <c r="J5" s="772" t="s">
        <v>110</v>
      </c>
    </row>
    <row r="6" spans="1:10" ht="18" customHeight="1">
      <c r="A6" s="468" t="s">
        <v>251</v>
      </c>
      <c r="B6" s="451">
        <v>692</v>
      </c>
      <c r="C6" s="447">
        <v>26766.896699999998</v>
      </c>
      <c r="D6" s="451">
        <v>573</v>
      </c>
      <c r="E6" s="447">
        <v>19868.841230000002</v>
      </c>
      <c r="G6" s="861">
        <f>D6-B6</f>
        <v>-119</v>
      </c>
      <c r="H6" s="869">
        <f>(D6-B6)/B6</f>
        <v>-0.17196531791907516</v>
      </c>
      <c r="I6" s="870">
        <f>E6-C6</f>
        <v>-6898.0554699999957</v>
      </c>
      <c r="J6" s="869">
        <f>(E6-C6)/C6</f>
        <v>-0.25770845037856016</v>
      </c>
    </row>
    <row r="7" spans="1:10" ht="18" customHeight="1">
      <c r="A7" s="469" t="s">
        <v>252</v>
      </c>
      <c r="B7" s="452">
        <v>407</v>
      </c>
      <c r="C7" s="448">
        <v>8293.5170099999996</v>
      </c>
      <c r="D7" s="452">
        <v>367</v>
      </c>
      <c r="E7" s="448">
        <v>10570.829390000001</v>
      </c>
      <c r="G7" s="850">
        <f t="shared" ref="G7:G14" si="0">D7-B7</f>
        <v>-40</v>
      </c>
      <c r="H7" s="871">
        <f t="shared" ref="H7:H14" si="1">(D7-B7)/B7</f>
        <v>-9.8280098280098274E-2</v>
      </c>
      <c r="I7" s="872">
        <f t="shared" ref="I7:I14" si="2">E7-C7</f>
        <v>2277.3123800000012</v>
      </c>
      <c r="J7" s="871">
        <f t="shared" ref="J7:J14" si="3">(E7-C7)/C7</f>
        <v>0.27458946273988549</v>
      </c>
    </row>
    <row r="8" spans="1:10" ht="18" customHeight="1">
      <c r="A8" s="469" t="s">
        <v>253</v>
      </c>
      <c r="B8" s="451">
        <v>5</v>
      </c>
      <c r="C8" s="447">
        <v>2410.6477500000001</v>
      </c>
      <c r="D8" s="451">
        <v>3</v>
      </c>
      <c r="E8" s="447">
        <v>7981.69056</v>
      </c>
      <c r="G8" s="850">
        <f t="shared" si="0"/>
        <v>-2</v>
      </c>
      <c r="H8" s="871">
        <f t="shared" si="1"/>
        <v>-0.4</v>
      </c>
      <c r="I8" s="872">
        <f t="shared" si="2"/>
        <v>5571.0428099999999</v>
      </c>
      <c r="J8" s="871">
        <f t="shared" si="3"/>
        <v>2.3110148755661211</v>
      </c>
    </row>
    <row r="9" spans="1:10" ht="18" customHeight="1" thickBot="1">
      <c r="A9" s="470" t="s">
        <v>254</v>
      </c>
      <c r="B9" s="452">
        <v>78</v>
      </c>
      <c r="C9" s="448">
        <v>6656.7894299999998</v>
      </c>
      <c r="D9" s="452">
        <v>75</v>
      </c>
      <c r="E9" s="448">
        <v>7286.4739900000004</v>
      </c>
      <c r="G9" s="853">
        <f t="shared" si="0"/>
        <v>-3</v>
      </c>
      <c r="H9" s="873">
        <f t="shared" si="1"/>
        <v>-3.8461538461538464E-2</v>
      </c>
      <c r="I9" s="874">
        <f t="shared" si="2"/>
        <v>629.6845600000006</v>
      </c>
      <c r="J9" s="873">
        <f t="shared" si="3"/>
        <v>9.459283136735791E-2</v>
      </c>
    </row>
    <row r="10" spans="1:10" ht="18" customHeight="1" thickBot="1">
      <c r="A10" s="188" t="s">
        <v>238</v>
      </c>
      <c r="B10" s="455">
        <f>SUM(B6:B9)</f>
        <v>1182</v>
      </c>
      <c r="C10" s="449">
        <f>SUM(C6:C9)</f>
        <v>44127.850889999994</v>
      </c>
      <c r="D10" s="455">
        <f>SUM(D6:D9)</f>
        <v>1018</v>
      </c>
      <c r="E10" s="449">
        <f>SUM(E6:E9)</f>
        <v>45707.835170000006</v>
      </c>
      <c r="G10" s="875">
        <f t="shared" si="0"/>
        <v>-164</v>
      </c>
      <c r="H10" s="876">
        <f t="shared" si="1"/>
        <v>-0.13874788494077833</v>
      </c>
      <c r="I10" s="877">
        <f t="shared" si="2"/>
        <v>1579.9842800000115</v>
      </c>
      <c r="J10" s="876">
        <f t="shared" si="3"/>
        <v>3.5804695858371358E-2</v>
      </c>
    </row>
    <row r="11" spans="1:10" ht="18" customHeight="1" thickBot="1">
      <c r="A11" s="188" t="s">
        <v>239</v>
      </c>
      <c r="B11" s="455">
        <v>10</v>
      </c>
      <c r="C11" s="449">
        <v>1482.07816</v>
      </c>
      <c r="D11" s="455">
        <v>9</v>
      </c>
      <c r="E11" s="449">
        <v>434.45011999999997</v>
      </c>
      <c r="G11" s="878">
        <f t="shared" si="0"/>
        <v>-1</v>
      </c>
      <c r="H11" s="879">
        <f t="shared" si="1"/>
        <v>-0.1</v>
      </c>
      <c r="I11" s="880">
        <f t="shared" si="2"/>
        <v>-1047.6280400000001</v>
      </c>
      <c r="J11" s="879">
        <f t="shared" si="3"/>
        <v>-0.70686423177573854</v>
      </c>
    </row>
    <row r="12" spans="1:10" ht="18" customHeight="1" thickBot="1">
      <c r="A12" s="721" t="s">
        <v>243</v>
      </c>
      <c r="B12" s="730">
        <f>+B10+B11</f>
        <v>1192</v>
      </c>
      <c r="C12" s="731">
        <f>+C10+C11</f>
        <v>45609.929049999992</v>
      </c>
      <c r="D12" s="730">
        <f>+D10+D11</f>
        <v>1027</v>
      </c>
      <c r="E12" s="731">
        <f>+E10+E11</f>
        <v>46142.285290000007</v>
      </c>
      <c r="G12" s="867">
        <f t="shared" si="0"/>
        <v>-165</v>
      </c>
      <c r="H12" s="881">
        <f t="shared" si="1"/>
        <v>-0.13842281879194632</v>
      </c>
      <c r="I12" s="882">
        <f t="shared" si="2"/>
        <v>532.35624000001553</v>
      </c>
      <c r="J12" s="881">
        <f t="shared" si="3"/>
        <v>1.167193747257135E-2</v>
      </c>
    </row>
    <row r="13" spans="1:10" ht="18" customHeight="1" thickBot="1">
      <c r="A13" s="188" t="s">
        <v>255</v>
      </c>
      <c r="B13" s="455">
        <v>4</v>
      </c>
      <c r="C13" s="449">
        <v>8129.47</v>
      </c>
      <c r="D13" s="455">
        <v>10</v>
      </c>
      <c r="E13" s="449">
        <v>19362.654999999999</v>
      </c>
      <c r="G13" s="878">
        <f t="shared" si="0"/>
        <v>6</v>
      </c>
      <c r="H13" s="879">
        <f t="shared" si="1"/>
        <v>1.5</v>
      </c>
      <c r="I13" s="880">
        <f t="shared" si="2"/>
        <v>11233.184999999998</v>
      </c>
      <c r="J13" s="879">
        <f t="shared" si="3"/>
        <v>1.3817856514631333</v>
      </c>
    </row>
    <row r="14" spans="1:10" ht="18" customHeight="1" thickBot="1">
      <c r="A14" s="732" t="s">
        <v>245</v>
      </c>
      <c r="B14" s="728">
        <f>+B12+B13</f>
        <v>1196</v>
      </c>
      <c r="C14" s="729">
        <f>+C12+C13</f>
        <v>53739.399049999993</v>
      </c>
      <c r="D14" s="728">
        <f>+D12+D13</f>
        <v>1037</v>
      </c>
      <c r="E14" s="729">
        <f>+E12+E13</f>
        <v>65504.940290000006</v>
      </c>
      <c r="G14" s="867">
        <f t="shared" si="0"/>
        <v>-159</v>
      </c>
      <c r="H14" s="881">
        <f t="shared" si="1"/>
        <v>-0.13294314381270902</v>
      </c>
      <c r="I14" s="882">
        <f t="shared" si="2"/>
        <v>11765.541240000013</v>
      </c>
      <c r="J14" s="881">
        <f t="shared" si="3"/>
        <v>0.21893697078847432</v>
      </c>
    </row>
    <row r="16" spans="1:10">
      <c r="A16" s="623" t="s">
        <v>651</v>
      </c>
    </row>
  </sheetData>
  <mergeCells count="6">
    <mergeCell ref="G3:J3"/>
    <mergeCell ref="A4:A5"/>
    <mergeCell ref="B4:C4"/>
    <mergeCell ref="D4:E4"/>
    <mergeCell ref="G4:H4"/>
    <mergeCell ref="I4:J4"/>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28" sqref="G28"/>
    </sheetView>
  </sheetViews>
  <sheetFormatPr baseColWidth="10" defaultRowHeight="12.75"/>
  <cols>
    <col min="1" max="1" width="26.5703125" style="84" customWidth="1"/>
    <col min="2" max="2" width="14.140625" style="84" customWidth="1"/>
    <col min="3" max="3" width="14.85546875" style="84" customWidth="1"/>
    <col min="4" max="4" width="13.42578125" style="84" customWidth="1"/>
    <col min="5" max="5" width="12.28515625" style="84" customWidth="1"/>
    <col min="6" max="256" width="11.5703125" style="84"/>
    <col min="257" max="257" width="26.140625" style="84" customWidth="1"/>
    <col min="258" max="260" width="17.7109375" style="84" customWidth="1"/>
    <col min="261" max="261" width="12.28515625" style="84" customWidth="1"/>
    <col min="262" max="512" width="11.5703125" style="84"/>
    <col min="513" max="513" width="26.140625" style="84" customWidth="1"/>
    <col min="514" max="516" width="17.7109375" style="84" customWidth="1"/>
    <col min="517" max="517" width="12.28515625" style="84" customWidth="1"/>
    <col min="518" max="768" width="11.5703125" style="84"/>
    <col min="769" max="769" width="26.140625" style="84" customWidth="1"/>
    <col min="770" max="772" width="17.7109375" style="84" customWidth="1"/>
    <col min="773" max="773" width="12.28515625" style="84" customWidth="1"/>
    <col min="774" max="1024" width="11.5703125" style="84"/>
    <col min="1025" max="1025" width="26.140625" style="84" customWidth="1"/>
    <col min="1026" max="1028" width="17.7109375" style="84" customWidth="1"/>
    <col min="1029" max="1029" width="12.28515625" style="84" customWidth="1"/>
    <col min="1030" max="1280" width="11.5703125" style="84"/>
    <col min="1281" max="1281" width="26.140625" style="84" customWidth="1"/>
    <col min="1282" max="1284" width="17.7109375" style="84" customWidth="1"/>
    <col min="1285" max="1285" width="12.28515625" style="84" customWidth="1"/>
    <col min="1286" max="1536" width="11.5703125" style="84"/>
    <col min="1537" max="1537" width="26.140625" style="84" customWidth="1"/>
    <col min="1538" max="1540" width="17.7109375" style="84" customWidth="1"/>
    <col min="1541" max="1541" width="12.28515625" style="84" customWidth="1"/>
    <col min="1542" max="1792" width="11.5703125" style="84"/>
    <col min="1793" max="1793" width="26.140625" style="84" customWidth="1"/>
    <col min="1794" max="1796" width="17.7109375" style="84" customWidth="1"/>
    <col min="1797" max="1797" width="12.28515625" style="84" customWidth="1"/>
    <col min="1798" max="2048" width="11.5703125" style="84"/>
    <col min="2049" max="2049" width="26.140625" style="84" customWidth="1"/>
    <col min="2050" max="2052" width="17.7109375" style="84" customWidth="1"/>
    <col min="2053" max="2053" width="12.28515625" style="84" customWidth="1"/>
    <col min="2054" max="2304" width="11.5703125" style="84"/>
    <col min="2305" max="2305" width="26.140625" style="84" customWidth="1"/>
    <col min="2306" max="2308" width="17.7109375" style="84" customWidth="1"/>
    <col min="2309" max="2309" width="12.28515625" style="84" customWidth="1"/>
    <col min="2310" max="2560" width="11.5703125" style="84"/>
    <col min="2561" max="2561" width="26.140625" style="84" customWidth="1"/>
    <col min="2562" max="2564" width="17.7109375" style="84" customWidth="1"/>
    <col min="2565" max="2565" width="12.28515625" style="84" customWidth="1"/>
    <col min="2566" max="2816" width="11.5703125" style="84"/>
    <col min="2817" max="2817" width="26.140625" style="84" customWidth="1"/>
    <col min="2818" max="2820" width="17.7109375" style="84" customWidth="1"/>
    <col min="2821" max="2821" width="12.28515625" style="84" customWidth="1"/>
    <col min="2822" max="3072" width="11.5703125" style="84"/>
    <col min="3073" max="3073" width="26.140625" style="84" customWidth="1"/>
    <col min="3074" max="3076" width="17.7109375" style="84" customWidth="1"/>
    <col min="3077" max="3077" width="12.28515625" style="84" customWidth="1"/>
    <col min="3078" max="3328" width="11.5703125" style="84"/>
    <col min="3329" max="3329" width="26.140625" style="84" customWidth="1"/>
    <col min="3330" max="3332" width="17.7109375" style="84" customWidth="1"/>
    <col min="3333" max="3333" width="12.28515625" style="84" customWidth="1"/>
    <col min="3334" max="3584" width="11.5703125" style="84"/>
    <col min="3585" max="3585" width="26.140625" style="84" customWidth="1"/>
    <col min="3586" max="3588" width="17.7109375" style="84" customWidth="1"/>
    <col min="3589" max="3589" width="12.28515625" style="84" customWidth="1"/>
    <col min="3590" max="3840" width="11.5703125" style="84"/>
    <col min="3841" max="3841" width="26.140625" style="84" customWidth="1"/>
    <col min="3842" max="3844" width="17.7109375" style="84" customWidth="1"/>
    <col min="3845" max="3845" width="12.28515625" style="84" customWidth="1"/>
    <col min="3846" max="4096" width="11.5703125" style="84"/>
    <col min="4097" max="4097" width="26.140625" style="84" customWidth="1"/>
    <col min="4098" max="4100" width="17.7109375" style="84" customWidth="1"/>
    <col min="4101" max="4101" width="12.28515625" style="84" customWidth="1"/>
    <col min="4102" max="4352" width="11.5703125" style="84"/>
    <col min="4353" max="4353" width="26.140625" style="84" customWidth="1"/>
    <col min="4354" max="4356" width="17.7109375" style="84" customWidth="1"/>
    <col min="4357" max="4357" width="12.28515625" style="84" customWidth="1"/>
    <col min="4358" max="4608" width="11.5703125" style="84"/>
    <col min="4609" max="4609" width="26.140625" style="84" customWidth="1"/>
    <col min="4610" max="4612" width="17.7109375" style="84" customWidth="1"/>
    <col min="4613" max="4613" width="12.28515625" style="84" customWidth="1"/>
    <col min="4614" max="4864" width="11.5703125" style="84"/>
    <col min="4865" max="4865" width="26.140625" style="84" customWidth="1"/>
    <col min="4866" max="4868" width="17.7109375" style="84" customWidth="1"/>
    <col min="4869" max="4869" width="12.28515625" style="84" customWidth="1"/>
    <col min="4870" max="5120" width="11.5703125" style="84"/>
    <col min="5121" max="5121" width="26.140625" style="84" customWidth="1"/>
    <col min="5122" max="5124" width="17.7109375" style="84" customWidth="1"/>
    <col min="5125" max="5125" width="12.28515625" style="84" customWidth="1"/>
    <col min="5126" max="5376" width="11.5703125" style="84"/>
    <col min="5377" max="5377" width="26.140625" style="84" customWidth="1"/>
    <col min="5378" max="5380" width="17.7109375" style="84" customWidth="1"/>
    <col min="5381" max="5381" width="12.28515625" style="84" customWidth="1"/>
    <col min="5382" max="5632" width="11.5703125" style="84"/>
    <col min="5633" max="5633" width="26.140625" style="84" customWidth="1"/>
    <col min="5634" max="5636" width="17.7109375" style="84" customWidth="1"/>
    <col min="5637" max="5637" width="12.28515625" style="84" customWidth="1"/>
    <col min="5638" max="5888" width="11.5703125" style="84"/>
    <col min="5889" max="5889" width="26.140625" style="84" customWidth="1"/>
    <col min="5890" max="5892" width="17.7109375" style="84" customWidth="1"/>
    <col min="5893" max="5893" width="12.28515625" style="84" customWidth="1"/>
    <col min="5894" max="6144" width="11.5703125" style="84"/>
    <col min="6145" max="6145" width="26.140625" style="84" customWidth="1"/>
    <col min="6146" max="6148" width="17.7109375" style="84" customWidth="1"/>
    <col min="6149" max="6149" width="12.28515625" style="84" customWidth="1"/>
    <col min="6150" max="6400" width="11.5703125" style="84"/>
    <col min="6401" max="6401" width="26.140625" style="84" customWidth="1"/>
    <col min="6402" max="6404" width="17.7109375" style="84" customWidth="1"/>
    <col min="6405" max="6405" width="12.28515625" style="84" customWidth="1"/>
    <col min="6406" max="6656" width="11.5703125" style="84"/>
    <col min="6657" max="6657" width="26.140625" style="84" customWidth="1"/>
    <col min="6658" max="6660" width="17.7109375" style="84" customWidth="1"/>
    <col min="6661" max="6661" width="12.28515625" style="84" customWidth="1"/>
    <col min="6662" max="6912" width="11.5703125" style="84"/>
    <col min="6913" max="6913" width="26.140625" style="84" customWidth="1"/>
    <col min="6914" max="6916" width="17.7109375" style="84" customWidth="1"/>
    <col min="6917" max="6917" width="12.28515625" style="84" customWidth="1"/>
    <col min="6918" max="7168" width="11.5703125" style="84"/>
    <col min="7169" max="7169" width="26.140625" style="84" customWidth="1"/>
    <col min="7170" max="7172" width="17.7109375" style="84" customWidth="1"/>
    <col min="7173" max="7173" width="12.28515625" style="84" customWidth="1"/>
    <col min="7174" max="7424" width="11.5703125" style="84"/>
    <col min="7425" max="7425" width="26.140625" style="84" customWidth="1"/>
    <col min="7426" max="7428" width="17.7109375" style="84" customWidth="1"/>
    <col min="7429" max="7429" width="12.28515625" style="84" customWidth="1"/>
    <col min="7430" max="7680" width="11.5703125" style="84"/>
    <col min="7681" max="7681" width="26.140625" style="84" customWidth="1"/>
    <col min="7682" max="7684" width="17.7109375" style="84" customWidth="1"/>
    <col min="7685" max="7685" width="12.28515625" style="84" customWidth="1"/>
    <col min="7686" max="7936" width="11.5703125" style="84"/>
    <col min="7937" max="7937" width="26.140625" style="84" customWidth="1"/>
    <col min="7938" max="7940" width="17.7109375" style="84" customWidth="1"/>
    <col min="7941" max="7941" width="12.28515625" style="84" customWidth="1"/>
    <col min="7942" max="8192" width="11.5703125" style="84"/>
    <col min="8193" max="8193" width="26.140625" style="84" customWidth="1"/>
    <col min="8194" max="8196" width="17.7109375" style="84" customWidth="1"/>
    <col min="8197" max="8197" width="12.28515625" style="84" customWidth="1"/>
    <col min="8198" max="8448" width="11.5703125" style="84"/>
    <col min="8449" max="8449" width="26.140625" style="84" customWidth="1"/>
    <col min="8450" max="8452" width="17.7109375" style="84" customWidth="1"/>
    <col min="8453" max="8453" width="12.28515625" style="84" customWidth="1"/>
    <col min="8454" max="8704" width="11.5703125" style="84"/>
    <col min="8705" max="8705" width="26.140625" style="84" customWidth="1"/>
    <col min="8706" max="8708" width="17.7109375" style="84" customWidth="1"/>
    <col min="8709" max="8709" width="12.28515625" style="84" customWidth="1"/>
    <col min="8710" max="8960" width="11.5703125" style="84"/>
    <col min="8961" max="8961" width="26.140625" style="84" customWidth="1"/>
    <col min="8962" max="8964" width="17.7109375" style="84" customWidth="1"/>
    <col min="8965" max="8965" width="12.28515625" style="84" customWidth="1"/>
    <col min="8966" max="9216" width="11.5703125" style="84"/>
    <col min="9217" max="9217" width="26.140625" style="84" customWidth="1"/>
    <col min="9218" max="9220" width="17.7109375" style="84" customWidth="1"/>
    <col min="9221" max="9221" width="12.28515625" style="84" customWidth="1"/>
    <col min="9222" max="9472" width="11.5703125" style="84"/>
    <col min="9473" max="9473" width="26.140625" style="84" customWidth="1"/>
    <col min="9474" max="9476" width="17.7109375" style="84" customWidth="1"/>
    <col min="9477" max="9477" width="12.28515625" style="84" customWidth="1"/>
    <col min="9478" max="9728" width="11.5703125" style="84"/>
    <col min="9729" max="9729" width="26.140625" style="84" customWidth="1"/>
    <col min="9730" max="9732" width="17.7109375" style="84" customWidth="1"/>
    <col min="9733" max="9733" width="12.28515625" style="84" customWidth="1"/>
    <col min="9734" max="9984" width="11.5703125" style="84"/>
    <col min="9985" max="9985" width="26.140625" style="84" customWidth="1"/>
    <col min="9986" max="9988" width="17.7109375" style="84" customWidth="1"/>
    <col min="9989" max="9989" width="12.28515625" style="84" customWidth="1"/>
    <col min="9990" max="10240" width="11.5703125" style="84"/>
    <col min="10241" max="10241" width="26.140625" style="84" customWidth="1"/>
    <col min="10242" max="10244" width="17.7109375" style="84" customWidth="1"/>
    <col min="10245" max="10245" width="12.28515625" style="84" customWidth="1"/>
    <col min="10246" max="10496" width="11.5703125" style="84"/>
    <col min="10497" max="10497" width="26.140625" style="84" customWidth="1"/>
    <col min="10498" max="10500" width="17.7109375" style="84" customWidth="1"/>
    <col min="10501" max="10501" width="12.28515625" style="84" customWidth="1"/>
    <col min="10502" max="10752" width="11.5703125" style="84"/>
    <col min="10753" max="10753" width="26.140625" style="84" customWidth="1"/>
    <col min="10754" max="10756" width="17.7109375" style="84" customWidth="1"/>
    <col min="10757" max="10757" width="12.28515625" style="84" customWidth="1"/>
    <col min="10758" max="11008" width="11.5703125" style="84"/>
    <col min="11009" max="11009" width="26.140625" style="84" customWidth="1"/>
    <col min="11010" max="11012" width="17.7109375" style="84" customWidth="1"/>
    <col min="11013" max="11013" width="12.28515625" style="84" customWidth="1"/>
    <col min="11014" max="11264" width="11.5703125" style="84"/>
    <col min="11265" max="11265" width="26.140625" style="84" customWidth="1"/>
    <col min="11266" max="11268" width="17.7109375" style="84" customWidth="1"/>
    <col min="11269" max="11269" width="12.28515625" style="84" customWidth="1"/>
    <col min="11270" max="11520" width="11.5703125" style="84"/>
    <col min="11521" max="11521" width="26.140625" style="84" customWidth="1"/>
    <col min="11522" max="11524" width="17.7109375" style="84" customWidth="1"/>
    <col min="11525" max="11525" width="12.28515625" style="84" customWidth="1"/>
    <col min="11526" max="11776" width="11.5703125" style="84"/>
    <col min="11777" max="11777" width="26.140625" style="84" customWidth="1"/>
    <col min="11778" max="11780" width="17.7109375" style="84" customWidth="1"/>
    <col min="11781" max="11781" width="12.28515625" style="84" customWidth="1"/>
    <col min="11782" max="12032" width="11.5703125" style="84"/>
    <col min="12033" max="12033" width="26.140625" style="84" customWidth="1"/>
    <col min="12034" max="12036" width="17.7109375" style="84" customWidth="1"/>
    <col min="12037" max="12037" width="12.28515625" style="84" customWidth="1"/>
    <col min="12038" max="12288" width="11.5703125" style="84"/>
    <col min="12289" max="12289" width="26.140625" style="84" customWidth="1"/>
    <col min="12290" max="12292" width="17.7109375" style="84" customWidth="1"/>
    <col min="12293" max="12293" width="12.28515625" style="84" customWidth="1"/>
    <col min="12294" max="12544" width="11.5703125" style="84"/>
    <col min="12545" max="12545" width="26.140625" style="84" customWidth="1"/>
    <col min="12546" max="12548" width="17.7109375" style="84" customWidth="1"/>
    <col min="12549" max="12549" width="12.28515625" style="84" customWidth="1"/>
    <col min="12550" max="12800" width="11.5703125" style="84"/>
    <col min="12801" max="12801" width="26.140625" style="84" customWidth="1"/>
    <col min="12802" max="12804" width="17.7109375" style="84" customWidth="1"/>
    <col min="12805" max="12805" width="12.28515625" style="84" customWidth="1"/>
    <col min="12806" max="13056" width="11.5703125" style="84"/>
    <col min="13057" max="13057" width="26.140625" style="84" customWidth="1"/>
    <col min="13058" max="13060" width="17.7109375" style="84" customWidth="1"/>
    <col min="13061" max="13061" width="12.28515625" style="84" customWidth="1"/>
    <col min="13062" max="13312" width="11.5703125" style="84"/>
    <col min="13313" max="13313" width="26.140625" style="84" customWidth="1"/>
    <col min="13314" max="13316" width="17.7109375" style="84" customWidth="1"/>
    <col min="13317" max="13317" width="12.28515625" style="84" customWidth="1"/>
    <col min="13318" max="13568" width="11.5703125" style="84"/>
    <col min="13569" max="13569" width="26.140625" style="84" customWidth="1"/>
    <col min="13570" max="13572" width="17.7109375" style="84" customWidth="1"/>
    <col min="13573" max="13573" width="12.28515625" style="84" customWidth="1"/>
    <col min="13574" max="13824" width="11.5703125" style="84"/>
    <col min="13825" max="13825" width="26.140625" style="84" customWidth="1"/>
    <col min="13826" max="13828" width="17.7109375" style="84" customWidth="1"/>
    <col min="13829" max="13829" width="12.28515625" style="84" customWidth="1"/>
    <col min="13830" max="14080" width="11.5703125" style="84"/>
    <col min="14081" max="14081" width="26.140625" style="84" customWidth="1"/>
    <col min="14082" max="14084" width="17.7109375" style="84" customWidth="1"/>
    <col min="14085" max="14085" width="12.28515625" style="84" customWidth="1"/>
    <col min="14086" max="14336" width="11.5703125" style="84"/>
    <col min="14337" max="14337" width="26.140625" style="84" customWidth="1"/>
    <col min="14338" max="14340" width="17.7109375" style="84" customWidth="1"/>
    <col min="14341" max="14341" width="12.28515625" style="84" customWidth="1"/>
    <col min="14342" max="14592" width="11.5703125" style="84"/>
    <col min="14593" max="14593" width="26.140625" style="84" customWidth="1"/>
    <col min="14594" max="14596" width="17.7109375" style="84" customWidth="1"/>
    <col min="14597" max="14597" width="12.28515625" style="84" customWidth="1"/>
    <col min="14598" max="14848" width="11.5703125" style="84"/>
    <col min="14849" max="14849" width="26.140625" style="84" customWidth="1"/>
    <col min="14850" max="14852" width="17.7109375" style="84" customWidth="1"/>
    <col min="14853" max="14853" width="12.28515625" style="84" customWidth="1"/>
    <col min="14854" max="15104" width="11.5703125" style="84"/>
    <col min="15105" max="15105" width="26.140625" style="84" customWidth="1"/>
    <col min="15106" max="15108" width="17.7109375" style="84" customWidth="1"/>
    <col min="15109" max="15109" width="12.28515625" style="84" customWidth="1"/>
    <col min="15110" max="15360" width="11.5703125" style="84"/>
    <col min="15361" max="15361" width="26.140625" style="84" customWidth="1"/>
    <col min="15362" max="15364" width="17.7109375" style="84" customWidth="1"/>
    <col min="15365" max="15365" width="12.28515625" style="84" customWidth="1"/>
    <col min="15366" max="15616" width="11.5703125" style="84"/>
    <col min="15617" max="15617" width="26.140625" style="84" customWidth="1"/>
    <col min="15618" max="15620" width="17.7109375" style="84" customWidth="1"/>
    <col min="15621" max="15621" width="12.28515625" style="84" customWidth="1"/>
    <col min="15622" max="15872" width="11.5703125" style="84"/>
    <col min="15873" max="15873" width="26.140625" style="84" customWidth="1"/>
    <col min="15874" max="15876" width="17.7109375" style="84" customWidth="1"/>
    <col min="15877" max="15877" width="12.28515625" style="84" customWidth="1"/>
    <col min="15878" max="16128" width="11.5703125" style="84"/>
    <col min="16129" max="16129" width="26.140625" style="84" customWidth="1"/>
    <col min="16130" max="16132" width="17.7109375" style="84" customWidth="1"/>
    <col min="16133" max="16133" width="12.28515625" style="84" customWidth="1"/>
    <col min="16134" max="16384" width="11.5703125" style="84"/>
  </cols>
  <sheetData>
    <row r="1" spans="1:6" s="130" customFormat="1" ht="53.45" customHeight="1">
      <c r="A1" s="133" t="s">
        <v>660</v>
      </c>
      <c r="B1" s="168"/>
      <c r="C1" s="168"/>
      <c r="D1" s="168"/>
      <c r="E1" s="168"/>
      <c r="F1" s="132"/>
    </row>
    <row r="2" spans="1:6" s="130" customFormat="1" ht="13.15" customHeight="1">
      <c r="A2" s="129"/>
      <c r="B2" s="129"/>
      <c r="C2" s="129"/>
      <c r="D2" s="129"/>
      <c r="E2" s="129"/>
      <c r="F2" s="129"/>
    </row>
    <row r="3" spans="1:6" ht="13.5" thickBot="1"/>
    <row r="4" spans="1:6" s="88" customFormat="1" ht="19.899999999999999" customHeight="1" thickBot="1">
      <c r="A4" s="1080" t="s">
        <v>257</v>
      </c>
      <c r="B4" s="1075" t="s">
        <v>251</v>
      </c>
      <c r="C4" s="1077"/>
      <c r="D4" s="1082" t="s">
        <v>260</v>
      </c>
    </row>
    <row r="5" spans="1:6" s="88" customFormat="1" ht="19.899999999999999" customHeight="1" thickBot="1">
      <c r="A5" s="1081"/>
      <c r="B5" s="1016" t="s">
        <v>258</v>
      </c>
      <c r="C5" s="1017" t="s">
        <v>259</v>
      </c>
      <c r="D5" s="1083"/>
    </row>
    <row r="6" spans="1:6" s="88" customFormat="1" ht="18" customHeight="1">
      <c r="A6" s="178" t="s">
        <v>261</v>
      </c>
      <c r="B6" s="456">
        <v>3292.1787000000004</v>
      </c>
      <c r="C6" s="457">
        <v>1040.0397399999999</v>
      </c>
      <c r="D6" s="458">
        <v>4332.2184400000006</v>
      </c>
    </row>
    <row r="7" spans="1:6" s="88" customFormat="1" ht="18" customHeight="1">
      <c r="A7" s="179" t="s">
        <v>180</v>
      </c>
      <c r="B7" s="459">
        <v>2713.2558799999997</v>
      </c>
      <c r="C7" s="460">
        <v>1012.6414</v>
      </c>
      <c r="D7" s="461">
        <v>3725.8972799999997</v>
      </c>
    </row>
    <row r="8" spans="1:6" s="88" customFormat="1" ht="18" customHeight="1">
      <c r="A8" s="179" t="s">
        <v>262</v>
      </c>
      <c r="B8" s="459">
        <v>0.99185999999999996</v>
      </c>
      <c r="C8" s="460">
        <v>0</v>
      </c>
      <c r="D8" s="461">
        <v>0.99185999999999996</v>
      </c>
    </row>
    <row r="9" spans="1:6" s="88" customFormat="1" ht="18" customHeight="1">
      <c r="A9" s="179" t="s">
        <v>263</v>
      </c>
      <c r="B9" s="459">
        <v>108.10567</v>
      </c>
      <c r="C9" s="460">
        <v>28.844259999999998</v>
      </c>
      <c r="D9" s="461">
        <v>136.94992999999999</v>
      </c>
    </row>
    <row r="10" spans="1:6" s="88" customFormat="1" ht="18" customHeight="1">
      <c r="A10" s="179" t="s">
        <v>264</v>
      </c>
      <c r="B10" s="459">
        <v>68.174469999999999</v>
      </c>
      <c r="C10" s="460">
        <v>0</v>
      </c>
      <c r="D10" s="461">
        <v>68.174469999999999</v>
      </c>
    </row>
    <row r="11" spans="1:6" s="88" customFormat="1" ht="18" customHeight="1">
      <c r="A11" s="179" t="s">
        <v>265</v>
      </c>
      <c r="B11" s="459">
        <v>414.67609999999996</v>
      </c>
      <c r="C11" s="460">
        <v>6.4360900000000001</v>
      </c>
      <c r="D11" s="461">
        <v>421.11219</v>
      </c>
    </row>
    <row r="12" spans="1:6" s="88" customFormat="1" ht="18" customHeight="1" thickBot="1">
      <c r="A12" s="180" t="s">
        <v>181</v>
      </c>
      <c r="B12" s="462">
        <v>7453.3684999999996</v>
      </c>
      <c r="C12" s="463">
        <v>3730.1285600000001</v>
      </c>
      <c r="D12" s="464">
        <v>11183.49706</v>
      </c>
    </row>
    <row r="13" spans="1:6" s="88" customFormat="1" ht="18" customHeight="1" thickBot="1">
      <c r="A13" s="733" t="s">
        <v>266</v>
      </c>
      <c r="B13" s="734">
        <v>14050.751179999999</v>
      </c>
      <c r="C13" s="735">
        <v>5818.0900499999998</v>
      </c>
      <c r="D13" s="736">
        <v>19868.841230000002</v>
      </c>
    </row>
    <row r="15" spans="1:6">
      <c r="B15" s="181"/>
      <c r="C15" s="181"/>
      <c r="D15" s="181"/>
      <c r="E15" s="181"/>
    </row>
  </sheetData>
  <mergeCells count="3">
    <mergeCell ref="A4:A5"/>
    <mergeCell ref="B4:C4"/>
    <mergeCell ref="D4:D5"/>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RowHeight="12.75"/>
  <cols>
    <col min="1" max="1" width="34.42578125" style="84" customWidth="1"/>
    <col min="2" max="2" width="14.140625" style="84" customWidth="1"/>
    <col min="3" max="3" width="14.28515625" style="84" customWidth="1"/>
    <col min="4" max="4" width="14.5703125" style="84" customWidth="1"/>
    <col min="5" max="256" width="11.5703125" style="84"/>
    <col min="257" max="257" width="42.28515625" style="84" bestFit="1" customWidth="1"/>
    <col min="258" max="258" width="14.5703125" style="84" bestFit="1" customWidth="1"/>
    <col min="259" max="259" width="14.7109375" style="84" bestFit="1" customWidth="1"/>
    <col min="260" max="260" width="14.5703125" style="84" bestFit="1" customWidth="1"/>
    <col min="261" max="512" width="11.5703125" style="84"/>
    <col min="513" max="513" width="42.28515625" style="84" bestFit="1" customWidth="1"/>
    <col min="514" max="514" width="14.5703125" style="84" bestFit="1" customWidth="1"/>
    <col min="515" max="515" width="14.7109375" style="84" bestFit="1" customWidth="1"/>
    <col min="516" max="516" width="14.5703125" style="84" bestFit="1" customWidth="1"/>
    <col min="517" max="768" width="11.5703125" style="84"/>
    <col min="769" max="769" width="42.28515625" style="84" bestFit="1" customWidth="1"/>
    <col min="770" max="770" width="14.5703125" style="84" bestFit="1" customWidth="1"/>
    <col min="771" max="771" width="14.7109375" style="84" bestFit="1" customWidth="1"/>
    <col min="772" max="772" width="14.5703125" style="84" bestFit="1" customWidth="1"/>
    <col min="773" max="1024" width="11.5703125" style="84"/>
    <col min="1025" max="1025" width="42.28515625" style="84" bestFit="1" customWidth="1"/>
    <col min="1026" max="1026" width="14.5703125" style="84" bestFit="1" customWidth="1"/>
    <col min="1027" max="1027" width="14.7109375" style="84" bestFit="1" customWidth="1"/>
    <col min="1028" max="1028" width="14.5703125" style="84" bestFit="1" customWidth="1"/>
    <col min="1029" max="1280" width="11.5703125" style="84"/>
    <col min="1281" max="1281" width="42.28515625" style="84" bestFit="1" customWidth="1"/>
    <col min="1282" max="1282" width="14.5703125" style="84" bestFit="1" customWidth="1"/>
    <col min="1283" max="1283" width="14.7109375" style="84" bestFit="1" customWidth="1"/>
    <col min="1284" max="1284" width="14.5703125" style="84" bestFit="1" customWidth="1"/>
    <col min="1285" max="1536" width="11.5703125" style="84"/>
    <col min="1537" max="1537" width="42.28515625" style="84" bestFit="1" customWidth="1"/>
    <col min="1538" max="1538" width="14.5703125" style="84" bestFit="1" customWidth="1"/>
    <col min="1539" max="1539" width="14.7109375" style="84" bestFit="1" customWidth="1"/>
    <col min="1540" max="1540" width="14.5703125" style="84" bestFit="1" customWidth="1"/>
    <col min="1541" max="1792" width="11.5703125" style="84"/>
    <col min="1793" max="1793" width="42.28515625" style="84" bestFit="1" customWidth="1"/>
    <col min="1794" max="1794" width="14.5703125" style="84" bestFit="1" customWidth="1"/>
    <col min="1795" max="1795" width="14.7109375" style="84" bestFit="1" customWidth="1"/>
    <col min="1796" max="1796" width="14.5703125" style="84" bestFit="1" customWidth="1"/>
    <col min="1797" max="2048" width="11.5703125" style="84"/>
    <col min="2049" max="2049" width="42.28515625" style="84" bestFit="1" customWidth="1"/>
    <col min="2050" max="2050" width="14.5703125" style="84" bestFit="1" customWidth="1"/>
    <col min="2051" max="2051" width="14.7109375" style="84" bestFit="1" customWidth="1"/>
    <col min="2052" max="2052" width="14.5703125" style="84" bestFit="1" customWidth="1"/>
    <col min="2053" max="2304" width="11.5703125" style="84"/>
    <col min="2305" max="2305" width="42.28515625" style="84" bestFit="1" customWidth="1"/>
    <col min="2306" max="2306" width="14.5703125" style="84" bestFit="1" customWidth="1"/>
    <col min="2307" max="2307" width="14.7109375" style="84" bestFit="1" customWidth="1"/>
    <col min="2308" max="2308" width="14.5703125" style="84" bestFit="1" customWidth="1"/>
    <col min="2309" max="2560" width="11.5703125" style="84"/>
    <col min="2561" max="2561" width="42.28515625" style="84" bestFit="1" customWidth="1"/>
    <col min="2562" max="2562" width="14.5703125" style="84" bestFit="1" customWidth="1"/>
    <col min="2563" max="2563" width="14.7109375" style="84" bestFit="1" customWidth="1"/>
    <col min="2564" max="2564" width="14.5703125" style="84" bestFit="1" customWidth="1"/>
    <col min="2565" max="2816" width="11.5703125" style="84"/>
    <col min="2817" max="2817" width="42.28515625" style="84" bestFit="1" customWidth="1"/>
    <col min="2818" max="2818" width="14.5703125" style="84" bestFit="1" customWidth="1"/>
    <col min="2819" max="2819" width="14.7109375" style="84" bestFit="1" customWidth="1"/>
    <col min="2820" max="2820" width="14.5703125" style="84" bestFit="1" customWidth="1"/>
    <col min="2821" max="3072" width="11.5703125" style="84"/>
    <col min="3073" max="3073" width="42.28515625" style="84" bestFit="1" customWidth="1"/>
    <col min="3074" max="3074" width="14.5703125" style="84" bestFit="1" customWidth="1"/>
    <col min="3075" max="3075" width="14.7109375" style="84" bestFit="1" customWidth="1"/>
    <col min="3076" max="3076" width="14.5703125" style="84" bestFit="1" customWidth="1"/>
    <col min="3077" max="3328" width="11.5703125" style="84"/>
    <col min="3329" max="3329" width="42.28515625" style="84" bestFit="1" customWidth="1"/>
    <col min="3330" max="3330" width="14.5703125" style="84" bestFit="1" customWidth="1"/>
    <col min="3331" max="3331" width="14.7109375" style="84" bestFit="1" customWidth="1"/>
    <col min="3332" max="3332" width="14.5703125" style="84" bestFit="1" customWidth="1"/>
    <col min="3333" max="3584" width="11.5703125" style="84"/>
    <col min="3585" max="3585" width="42.28515625" style="84" bestFit="1" customWidth="1"/>
    <col min="3586" max="3586" width="14.5703125" style="84" bestFit="1" customWidth="1"/>
    <col min="3587" max="3587" width="14.7109375" style="84" bestFit="1" customWidth="1"/>
    <col min="3588" max="3588" width="14.5703125" style="84" bestFit="1" customWidth="1"/>
    <col min="3589" max="3840" width="11.5703125" style="84"/>
    <col min="3841" max="3841" width="42.28515625" style="84" bestFit="1" customWidth="1"/>
    <col min="3842" max="3842" width="14.5703125" style="84" bestFit="1" customWidth="1"/>
    <col min="3843" max="3843" width="14.7109375" style="84" bestFit="1" customWidth="1"/>
    <col min="3844" max="3844" width="14.5703125" style="84" bestFit="1" customWidth="1"/>
    <col min="3845" max="4096" width="11.5703125" style="84"/>
    <col min="4097" max="4097" width="42.28515625" style="84" bestFit="1" customWidth="1"/>
    <col min="4098" max="4098" width="14.5703125" style="84" bestFit="1" customWidth="1"/>
    <col min="4099" max="4099" width="14.7109375" style="84" bestFit="1" customWidth="1"/>
    <col min="4100" max="4100" width="14.5703125" style="84" bestFit="1" customWidth="1"/>
    <col min="4101" max="4352" width="11.5703125" style="84"/>
    <col min="4353" max="4353" width="42.28515625" style="84" bestFit="1" customWidth="1"/>
    <col min="4354" max="4354" width="14.5703125" style="84" bestFit="1" customWidth="1"/>
    <col min="4355" max="4355" width="14.7109375" style="84" bestFit="1" customWidth="1"/>
    <col min="4356" max="4356" width="14.5703125" style="84" bestFit="1" customWidth="1"/>
    <col min="4357" max="4608" width="11.5703125" style="84"/>
    <col min="4609" max="4609" width="42.28515625" style="84" bestFit="1" customWidth="1"/>
    <col min="4610" max="4610" width="14.5703125" style="84" bestFit="1" customWidth="1"/>
    <col min="4611" max="4611" width="14.7109375" style="84" bestFit="1" customWidth="1"/>
    <col min="4612" max="4612" width="14.5703125" style="84" bestFit="1" customWidth="1"/>
    <col min="4613" max="4864" width="11.5703125" style="84"/>
    <col min="4865" max="4865" width="42.28515625" style="84" bestFit="1" customWidth="1"/>
    <col min="4866" max="4866" width="14.5703125" style="84" bestFit="1" customWidth="1"/>
    <col min="4867" max="4867" width="14.7109375" style="84" bestFit="1" customWidth="1"/>
    <col min="4868" max="4868" width="14.5703125" style="84" bestFit="1" customWidth="1"/>
    <col min="4869" max="5120" width="11.5703125" style="84"/>
    <col min="5121" max="5121" width="42.28515625" style="84" bestFit="1" customWidth="1"/>
    <col min="5122" max="5122" width="14.5703125" style="84" bestFit="1" customWidth="1"/>
    <col min="5123" max="5123" width="14.7109375" style="84" bestFit="1" customWidth="1"/>
    <col min="5124" max="5124" width="14.5703125" style="84" bestFit="1" customWidth="1"/>
    <col min="5125" max="5376" width="11.5703125" style="84"/>
    <col min="5377" max="5377" width="42.28515625" style="84" bestFit="1" customWidth="1"/>
    <col min="5378" max="5378" width="14.5703125" style="84" bestFit="1" customWidth="1"/>
    <col min="5379" max="5379" width="14.7109375" style="84" bestFit="1" customWidth="1"/>
    <col min="5380" max="5380" width="14.5703125" style="84" bestFit="1" customWidth="1"/>
    <col min="5381" max="5632" width="11.5703125" style="84"/>
    <col min="5633" max="5633" width="42.28515625" style="84" bestFit="1" customWidth="1"/>
    <col min="5634" max="5634" width="14.5703125" style="84" bestFit="1" customWidth="1"/>
    <col min="5635" max="5635" width="14.7109375" style="84" bestFit="1" customWidth="1"/>
    <col min="5636" max="5636" width="14.5703125" style="84" bestFit="1" customWidth="1"/>
    <col min="5637" max="5888" width="11.5703125" style="84"/>
    <col min="5889" max="5889" width="42.28515625" style="84" bestFit="1" customWidth="1"/>
    <col min="5890" max="5890" width="14.5703125" style="84" bestFit="1" customWidth="1"/>
    <col min="5891" max="5891" width="14.7109375" style="84" bestFit="1" customWidth="1"/>
    <col min="5892" max="5892" width="14.5703125" style="84" bestFit="1" customWidth="1"/>
    <col min="5893" max="6144" width="11.5703125" style="84"/>
    <col min="6145" max="6145" width="42.28515625" style="84" bestFit="1" customWidth="1"/>
    <col min="6146" max="6146" width="14.5703125" style="84" bestFit="1" customWidth="1"/>
    <col min="6147" max="6147" width="14.7109375" style="84" bestFit="1" customWidth="1"/>
    <col min="6148" max="6148" width="14.5703125" style="84" bestFit="1" customWidth="1"/>
    <col min="6149" max="6400" width="11.5703125" style="84"/>
    <col min="6401" max="6401" width="42.28515625" style="84" bestFit="1" customWidth="1"/>
    <col min="6402" max="6402" width="14.5703125" style="84" bestFit="1" customWidth="1"/>
    <col min="6403" max="6403" width="14.7109375" style="84" bestFit="1" customWidth="1"/>
    <col min="6404" max="6404" width="14.5703125" style="84" bestFit="1" customWidth="1"/>
    <col min="6405" max="6656" width="11.5703125" style="84"/>
    <col min="6657" max="6657" width="42.28515625" style="84" bestFit="1" customWidth="1"/>
    <col min="6658" max="6658" width="14.5703125" style="84" bestFit="1" customWidth="1"/>
    <col min="6659" max="6659" width="14.7109375" style="84" bestFit="1" customWidth="1"/>
    <col min="6660" max="6660" width="14.5703125" style="84" bestFit="1" customWidth="1"/>
    <col min="6661" max="6912" width="11.5703125" style="84"/>
    <col min="6913" max="6913" width="42.28515625" style="84" bestFit="1" customWidth="1"/>
    <col min="6914" max="6914" width="14.5703125" style="84" bestFit="1" customWidth="1"/>
    <col min="6915" max="6915" width="14.7109375" style="84" bestFit="1" customWidth="1"/>
    <col min="6916" max="6916" width="14.5703125" style="84" bestFit="1" customWidth="1"/>
    <col min="6917" max="7168" width="11.5703125" style="84"/>
    <col min="7169" max="7169" width="42.28515625" style="84" bestFit="1" customWidth="1"/>
    <col min="7170" max="7170" width="14.5703125" style="84" bestFit="1" customWidth="1"/>
    <col min="7171" max="7171" width="14.7109375" style="84" bestFit="1" customWidth="1"/>
    <col min="7172" max="7172" width="14.5703125" style="84" bestFit="1" customWidth="1"/>
    <col min="7173" max="7424" width="11.5703125" style="84"/>
    <col min="7425" max="7425" width="42.28515625" style="84" bestFit="1" customWidth="1"/>
    <col min="7426" max="7426" width="14.5703125" style="84" bestFit="1" customWidth="1"/>
    <col min="7427" max="7427" width="14.7109375" style="84" bestFit="1" customWidth="1"/>
    <col min="7428" max="7428" width="14.5703125" style="84" bestFit="1" customWidth="1"/>
    <col min="7429" max="7680" width="11.5703125" style="84"/>
    <col min="7681" max="7681" width="42.28515625" style="84" bestFit="1" customWidth="1"/>
    <col min="7682" max="7682" width="14.5703125" style="84" bestFit="1" customWidth="1"/>
    <col min="7683" max="7683" width="14.7109375" style="84" bestFit="1" customWidth="1"/>
    <col min="7684" max="7684" width="14.5703125" style="84" bestFit="1" customWidth="1"/>
    <col min="7685" max="7936" width="11.5703125" style="84"/>
    <col min="7937" max="7937" width="42.28515625" style="84" bestFit="1" customWidth="1"/>
    <col min="7938" max="7938" width="14.5703125" style="84" bestFit="1" customWidth="1"/>
    <col min="7939" max="7939" width="14.7109375" style="84" bestFit="1" customWidth="1"/>
    <col min="7940" max="7940" width="14.5703125" style="84" bestFit="1" customWidth="1"/>
    <col min="7941" max="8192" width="11.5703125" style="84"/>
    <col min="8193" max="8193" width="42.28515625" style="84" bestFit="1" customWidth="1"/>
    <col min="8194" max="8194" width="14.5703125" style="84" bestFit="1" customWidth="1"/>
    <col min="8195" max="8195" width="14.7109375" style="84" bestFit="1" customWidth="1"/>
    <col min="8196" max="8196" width="14.5703125" style="84" bestFit="1" customWidth="1"/>
    <col min="8197" max="8448" width="11.5703125" style="84"/>
    <col min="8449" max="8449" width="42.28515625" style="84" bestFit="1" customWidth="1"/>
    <col min="8450" max="8450" width="14.5703125" style="84" bestFit="1" customWidth="1"/>
    <col min="8451" max="8451" width="14.7109375" style="84" bestFit="1" customWidth="1"/>
    <col min="8452" max="8452" width="14.5703125" style="84" bestFit="1" customWidth="1"/>
    <col min="8453" max="8704" width="11.5703125" style="84"/>
    <col min="8705" max="8705" width="42.28515625" style="84" bestFit="1" customWidth="1"/>
    <col min="8706" max="8706" width="14.5703125" style="84" bestFit="1" customWidth="1"/>
    <col min="8707" max="8707" width="14.7109375" style="84" bestFit="1" customWidth="1"/>
    <col min="8708" max="8708" width="14.5703125" style="84" bestFit="1" customWidth="1"/>
    <col min="8709" max="8960" width="11.5703125" style="84"/>
    <col min="8961" max="8961" width="42.28515625" style="84" bestFit="1" customWidth="1"/>
    <col min="8962" max="8962" width="14.5703125" style="84" bestFit="1" customWidth="1"/>
    <col min="8963" max="8963" width="14.7109375" style="84" bestFit="1" customWidth="1"/>
    <col min="8964" max="8964" width="14.5703125" style="84" bestFit="1" customWidth="1"/>
    <col min="8965" max="9216" width="11.5703125" style="84"/>
    <col min="9217" max="9217" width="42.28515625" style="84" bestFit="1" customWidth="1"/>
    <col min="9218" max="9218" width="14.5703125" style="84" bestFit="1" customWidth="1"/>
    <col min="9219" max="9219" width="14.7109375" style="84" bestFit="1" customWidth="1"/>
    <col min="9220" max="9220" width="14.5703125" style="84" bestFit="1" customWidth="1"/>
    <col min="9221" max="9472" width="11.5703125" style="84"/>
    <col min="9473" max="9473" width="42.28515625" style="84" bestFit="1" customWidth="1"/>
    <col min="9474" max="9474" width="14.5703125" style="84" bestFit="1" customWidth="1"/>
    <col min="9475" max="9475" width="14.7109375" style="84" bestFit="1" customWidth="1"/>
    <col min="9476" max="9476" width="14.5703125" style="84" bestFit="1" customWidth="1"/>
    <col min="9477" max="9728" width="11.5703125" style="84"/>
    <col min="9729" max="9729" width="42.28515625" style="84" bestFit="1" customWidth="1"/>
    <col min="9730" max="9730" width="14.5703125" style="84" bestFit="1" customWidth="1"/>
    <col min="9731" max="9731" width="14.7109375" style="84" bestFit="1" customWidth="1"/>
    <col min="9732" max="9732" width="14.5703125" style="84" bestFit="1" customWidth="1"/>
    <col min="9733" max="9984" width="11.5703125" style="84"/>
    <col min="9985" max="9985" width="42.28515625" style="84" bestFit="1" customWidth="1"/>
    <col min="9986" max="9986" width="14.5703125" style="84" bestFit="1" customWidth="1"/>
    <col min="9987" max="9987" width="14.7109375" style="84" bestFit="1" customWidth="1"/>
    <col min="9988" max="9988" width="14.5703125" style="84" bestFit="1" customWidth="1"/>
    <col min="9989" max="10240" width="11.5703125" style="84"/>
    <col min="10241" max="10241" width="42.28515625" style="84" bestFit="1" customWidth="1"/>
    <col min="10242" max="10242" width="14.5703125" style="84" bestFit="1" customWidth="1"/>
    <col min="10243" max="10243" width="14.7109375" style="84" bestFit="1" customWidth="1"/>
    <col min="10244" max="10244" width="14.5703125" style="84" bestFit="1" customWidth="1"/>
    <col min="10245" max="10496" width="11.5703125" style="84"/>
    <col min="10497" max="10497" width="42.28515625" style="84" bestFit="1" customWidth="1"/>
    <col min="10498" max="10498" width="14.5703125" style="84" bestFit="1" customWidth="1"/>
    <col min="10499" max="10499" width="14.7109375" style="84" bestFit="1" customWidth="1"/>
    <col min="10500" max="10500" width="14.5703125" style="84" bestFit="1" customWidth="1"/>
    <col min="10501" max="10752" width="11.5703125" style="84"/>
    <col min="10753" max="10753" width="42.28515625" style="84" bestFit="1" customWidth="1"/>
    <col min="10754" max="10754" width="14.5703125" style="84" bestFit="1" customWidth="1"/>
    <col min="10755" max="10755" width="14.7109375" style="84" bestFit="1" customWidth="1"/>
    <col min="10756" max="10756" width="14.5703125" style="84" bestFit="1" customWidth="1"/>
    <col min="10757" max="11008" width="11.5703125" style="84"/>
    <col min="11009" max="11009" width="42.28515625" style="84" bestFit="1" customWidth="1"/>
    <col min="11010" max="11010" width="14.5703125" style="84" bestFit="1" customWidth="1"/>
    <col min="11011" max="11011" width="14.7109375" style="84" bestFit="1" customWidth="1"/>
    <col min="11012" max="11012" width="14.5703125" style="84" bestFit="1" customWidth="1"/>
    <col min="11013" max="11264" width="11.5703125" style="84"/>
    <col min="11265" max="11265" width="42.28515625" style="84" bestFit="1" customWidth="1"/>
    <col min="11266" max="11266" width="14.5703125" style="84" bestFit="1" customWidth="1"/>
    <col min="11267" max="11267" width="14.7109375" style="84" bestFit="1" customWidth="1"/>
    <col min="11268" max="11268" width="14.5703125" style="84" bestFit="1" customWidth="1"/>
    <col min="11269" max="11520" width="11.5703125" style="84"/>
    <col min="11521" max="11521" width="42.28515625" style="84" bestFit="1" customWidth="1"/>
    <col min="11522" max="11522" width="14.5703125" style="84" bestFit="1" customWidth="1"/>
    <col min="11523" max="11523" width="14.7109375" style="84" bestFit="1" customWidth="1"/>
    <col min="11524" max="11524" width="14.5703125" style="84" bestFit="1" customWidth="1"/>
    <col min="11525" max="11776" width="11.5703125" style="84"/>
    <col min="11777" max="11777" width="42.28515625" style="84" bestFit="1" customWidth="1"/>
    <col min="11778" max="11778" width="14.5703125" style="84" bestFit="1" customWidth="1"/>
    <col min="11779" max="11779" width="14.7109375" style="84" bestFit="1" customWidth="1"/>
    <col min="11780" max="11780" width="14.5703125" style="84" bestFit="1" customWidth="1"/>
    <col min="11781" max="12032" width="11.5703125" style="84"/>
    <col min="12033" max="12033" width="42.28515625" style="84" bestFit="1" customWidth="1"/>
    <col min="12034" max="12034" width="14.5703125" style="84" bestFit="1" customWidth="1"/>
    <col min="12035" max="12035" width="14.7109375" style="84" bestFit="1" customWidth="1"/>
    <col min="12036" max="12036" width="14.5703125" style="84" bestFit="1" customWidth="1"/>
    <col min="12037" max="12288" width="11.5703125" style="84"/>
    <col min="12289" max="12289" width="42.28515625" style="84" bestFit="1" customWidth="1"/>
    <col min="12290" max="12290" width="14.5703125" style="84" bestFit="1" customWidth="1"/>
    <col min="12291" max="12291" width="14.7109375" style="84" bestFit="1" customWidth="1"/>
    <col min="12292" max="12292" width="14.5703125" style="84" bestFit="1" customWidth="1"/>
    <col min="12293" max="12544" width="11.5703125" style="84"/>
    <col min="12545" max="12545" width="42.28515625" style="84" bestFit="1" customWidth="1"/>
    <col min="12546" max="12546" width="14.5703125" style="84" bestFit="1" customWidth="1"/>
    <col min="12547" max="12547" width="14.7109375" style="84" bestFit="1" customWidth="1"/>
    <col min="12548" max="12548" width="14.5703125" style="84" bestFit="1" customWidth="1"/>
    <col min="12549" max="12800" width="11.5703125" style="84"/>
    <col min="12801" max="12801" width="42.28515625" style="84" bestFit="1" customWidth="1"/>
    <col min="12802" max="12802" width="14.5703125" style="84" bestFit="1" customWidth="1"/>
    <col min="12803" max="12803" width="14.7109375" style="84" bestFit="1" customWidth="1"/>
    <col min="12804" max="12804" width="14.5703125" style="84" bestFit="1" customWidth="1"/>
    <col min="12805" max="13056" width="11.5703125" style="84"/>
    <col min="13057" max="13057" width="42.28515625" style="84" bestFit="1" customWidth="1"/>
    <col min="13058" max="13058" width="14.5703125" style="84" bestFit="1" customWidth="1"/>
    <col min="13059" max="13059" width="14.7109375" style="84" bestFit="1" customWidth="1"/>
    <col min="13060" max="13060" width="14.5703125" style="84" bestFit="1" customWidth="1"/>
    <col min="13061" max="13312" width="11.5703125" style="84"/>
    <col min="13313" max="13313" width="42.28515625" style="84" bestFit="1" customWidth="1"/>
    <col min="13314" max="13314" width="14.5703125" style="84" bestFit="1" customWidth="1"/>
    <col min="13315" max="13315" width="14.7109375" style="84" bestFit="1" customWidth="1"/>
    <col min="13316" max="13316" width="14.5703125" style="84" bestFit="1" customWidth="1"/>
    <col min="13317" max="13568" width="11.5703125" style="84"/>
    <col min="13569" max="13569" width="42.28515625" style="84" bestFit="1" customWidth="1"/>
    <col min="13570" max="13570" width="14.5703125" style="84" bestFit="1" customWidth="1"/>
    <col min="13571" max="13571" width="14.7109375" style="84" bestFit="1" customWidth="1"/>
    <col min="13572" max="13572" width="14.5703125" style="84" bestFit="1" customWidth="1"/>
    <col min="13573" max="13824" width="11.5703125" style="84"/>
    <col min="13825" max="13825" width="42.28515625" style="84" bestFit="1" customWidth="1"/>
    <col min="13826" max="13826" width="14.5703125" style="84" bestFit="1" customWidth="1"/>
    <col min="13827" max="13827" width="14.7109375" style="84" bestFit="1" customWidth="1"/>
    <col min="13828" max="13828" width="14.5703125" style="84" bestFit="1" customWidth="1"/>
    <col min="13829" max="14080" width="11.5703125" style="84"/>
    <col min="14081" max="14081" width="42.28515625" style="84" bestFit="1" customWidth="1"/>
    <col min="14082" max="14082" width="14.5703125" style="84" bestFit="1" customWidth="1"/>
    <col min="14083" max="14083" width="14.7109375" style="84" bestFit="1" customWidth="1"/>
    <col min="14084" max="14084" width="14.5703125" style="84" bestFit="1" customWidth="1"/>
    <col min="14085" max="14336" width="11.5703125" style="84"/>
    <col min="14337" max="14337" width="42.28515625" style="84" bestFit="1" customWidth="1"/>
    <col min="14338" max="14338" width="14.5703125" style="84" bestFit="1" customWidth="1"/>
    <col min="14339" max="14339" width="14.7109375" style="84" bestFit="1" customWidth="1"/>
    <col min="14340" max="14340" width="14.5703125" style="84" bestFit="1" customWidth="1"/>
    <col min="14341" max="14592" width="11.5703125" style="84"/>
    <col min="14593" max="14593" width="42.28515625" style="84" bestFit="1" customWidth="1"/>
    <col min="14594" max="14594" width="14.5703125" style="84" bestFit="1" customWidth="1"/>
    <col min="14595" max="14595" width="14.7109375" style="84" bestFit="1" customWidth="1"/>
    <col min="14596" max="14596" width="14.5703125" style="84" bestFit="1" customWidth="1"/>
    <col min="14597" max="14848" width="11.5703125" style="84"/>
    <col min="14849" max="14849" width="42.28515625" style="84" bestFit="1" customWidth="1"/>
    <col min="14850" max="14850" width="14.5703125" style="84" bestFit="1" customWidth="1"/>
    <col min="14851" max="14851" width="14.7109375" style="84" bestFit="1" customWidth="1"/>
    <col min="14852" max="14852" width="14.5703125" style="84" bestFit="1" customWidth="1"/>
    <col min="14853" max="15104" width="11.5703125" style="84"/>
    <col min="15105" max="15105" width="42.28515625" style="84" bestFit="1" customWidth="1"/>
    <col min="15106" max="15106" width="14.5703125" style="84" bestFit="1" customWidth="1"/>
    <col min="15107" max="15107" width="14.7109375" style="84" bestFit="1" customWidth="1"/>
    <col min="15108" max="15108" width="14.5703125" style="84" bestFit="1" customWidth="1"/>
    <col min="15109" max="15360" width="11.5703125" style="84"/>
    <col min="15361" max="15361" width="42.28515625" style="84" bestFit="1" customWidth="1"/>
    <col min="15362" max="15362" width="14.5703125" style="84" bestFit="1" customWidth="1"/>
    <col min="15363" max="15363" width="14.7109375" style="84" bestFit="1" customWidth="1"/>
    <col min="15364" max="15364" width="14.5703125" style="84" bestFit="1" customWidth="1"/>
    <col min="15365" max="15616" width="11.5703125" style="84"/>
    <col min="15617" max="15617" width="42.28515625" style="84" bestFit="1" customWidth="1"/>
    <col min="15618" max="15618" width="14.5703125" style="84" bestFit="1" customWidth="1"/>
    <col min="15619" max="15619" width="14.7109375" style="84" bestFit="1" customWidth="1"/>
    <col min="15620" max="15620" width="14.5703125" style="84" bestFit="1" customWidth="1"/>
    <col min="15621" max="15872" width="11.5703125" style="84"/>
    <col min="15873" max="15873" width="42.28515625" style="84" bestFit="1" customWidth="1"/>
    <col min="15874" max="15874" width="14.5703125" style="84" bestFit="1" customWidth="1"/>
    <col min="15875" max="15875" width="14.7109375" style="84" bestFit="1" customWidth="1"/>
    <col min="15876" max="15876" width="14.5703125" style="84" bestFit="1" customWidth="1"/>
    <col min="15877" max="16128" width="11.5703125" style="84"/>
    <col min="16129" max="16129" width="42.28515625" style="84" bestFit="1" customWidth="1"/>
    <col min="16130" max="16130" width="14.5703125" style="84" bestFit="1" customWidth="1"/>
    <col min="16131" max="16131" width="14.7109375" style="84" bestFit="1" customWidth="1"/>
    <col min="16132" max="16132" width="14.5703125" style="84" bestFit="1" customWidth="1"/>
    <col min="16133" max="16384" width="11.5703125" style="84"/>
  </cols>
  <sheetData>
    <row r="1" spans="1:6" s="130" customFormat="1" ht="53.45" customHeight="1">
      <c r="A1" s="133" t="s">
        <v>661</v>
      </c>
      <c r="B1" s="133"/>
      <c r="C1" s="133"/>
      <c r="D1" s="133"/>
      <c r="E1" s="133"/>
      <c r="F1" s="132"/>
    </row>
    <row r="3" spans="1:6" ht="13.5" thickBot="1"/>
    <row r="4" spans="1:6" s="88" customFormat="1" ht="19.899999999999999" customHeight="1" thickBot="1">
      <c r="A4" s="1080" t="s">
        <v>257</v>
      </c>
      <c r="B4" s="1075" t="s">
        <v>252</v>
      </c>
      <c r="C4" s="1077"/>
      <c r="D4" s="1082" t="s">
        <v>260</v>
      </c>
    </row>
    <row r="5" spans="1:6" s="88" customFormat="1" ht="19.899999999999999" customHeight="1" thickBot="1">
      <c r="A5" s="1081"/>
      <c r="B5" s="1016" t="s">
        <v>258</v>
      </c>
      <c r="C5" s="1017" t="s">
        <v>259</v>
      </c>
      <c r="D5" s="1083"/>
    </row>
    <row r="6" spans="1:6" s="88" customFormat="1" ht="18" customHeight="1">
      <c r="A6" s="179" t="s">
        <v>261</v>
      </c>
      <c r="B6" s="459">
        <v>1207.6303700000001</v>
      </c>
      <c r="C6" s="460">
        <v>220.5412</v>
      </c>
      <c r="D6" s="461">
        <v>1428.17157</v>
      </c>
    </row>
    <row r="7" spans="1:6" s="88" customFormat="1" ht="18" customHeight="1">
      <c r="A7" s="179" t="s">
        <v>180</v>
      </c>
      <c r="B7" s="459">
        <v>1020.7527700000001</v>
      </c>
      <c r="C7" s="460">
        <v>495.66987</v>
      </c>
      <c r="D7" s="461">
        <v>1516.42264</v>
      </c>
    </row>
    <row r="8" spans="1:6" s="88" customFormat="1" ht="18" customHeight="1">
      <c r="A8" s="179" t="s">
        <v>267</v>
      </c>
      <c r="B8" s="459">
        <v>10.89118</v>
      </c>
      <c r="C8" s="460">
        <v>0</v>
      </c>
      <c r="D8" s="461">
        <v>10.89118</v>
      </c>
    </row>
    <row r="9" spans="1:6" s="88" customFormat="1" ht="18" customHeight="1">
      <c r="A9" s="179" t="s">
        <v>262</v>
      </c>
      <c r="B9" s="459">
        <v>0.40500000000000003</v>
      </c>
      <c r="C9" s="460">
        <v>0</v>
      </c>
      <c r="D9" s="461">
        <v>0.40500000000000003</v>
      </c>
    </row>
    <row r="10" spans="1:6" s="88" customFormat="1" ht="18" customHeight="1">
      <c r="A10" s="179" t="s">
        <v>263</v>
      </c>
      <c r="B10" s="459">
        <v>9.7014399999999998</v>
      </c>
      <c r="C10" s="460">
        <v>0</v>
      </c>
      <c r="D10" s="461">
        <v>9.7014399999999998</v>
      </c>
    </row>
    <row r="11" spans="1:6" s="88" customFormat="1" ht="18" customHeight="1">
      <c r="A11" s="179" t="s">
        <v>264</v>
      </c>
      <c r="B11" s="459">
        <v>10.20293</v>
      </c>
      <c r="C11" s="460">
        <v>0</v>
      </c>
      <c r="D11" s="461">
        <v>10.20293</v>
      </c>
    </row>
    <row r="12" spans="1:6" s="88" customFormat="1" ht="18" customHeight="1">
      <c r="A12" s="179" t="s">
        <v>265</v>
      </c>
      <c r="B12" s="459">
        <v>160.17713000000001</v>
      </c>
      <c r="C12" s="460">
        <v>0</v>
      </c>
      <c r="D12" s="461">
        <v>160.17713000000001</v>
      </c>
    </row>
    <row r="13" spans="1:6" s="88" customFormat="1" ht="18" customHeight="1">
      <c r="A13" s="179" t="s">
        <v>181</v>
      </c>
      <c r="B13" s="459">
        <v>2358.9993599999998</v>
      </c>
      <c r="C13" s="460">
        <v>2685.6924900000004</v>
      </c>
      <c r="D13" s="461">
        <v>5044.6918499999992</v>
      </c>
    </row>
    <row r="14" spans="1:6" s="88" customFormat="1" ht="18" customHeight="1" thickBot="1">
      <c r="A14" s="179" t="s">
        <v>97</v>
      </c>
      <c r="B14" s="459">
        <v>1024.16309</v>
      </c>
      <c r="C14" s="460">
        <v>1366.0025600000001</v>
      </c>
      <c r="D14" s="461">
        <v>2390.1656499999999</v>
      </c>
    </row>
    <row r="15" spans="1:6" s="88" customFormat="1" ht="18" customHeight="1" thickBot="1">
      <c r="A15" s="1122" t="s">
        <v>268</v>
      </c>
      <c r="B15" s="734">
        <v>5802.9232699999993</v>
      </c>
      <c r="C15" s="735">
        <v>4767.9061200000006</v>
      </c>
      <c r="D15" s="736">
        <v>10570.829390000001</v>
      </c>
    </row>
    <row r="17" spans="2:4">
      <c r="B17" s="181"/>
      <c r="C17" s="181"/>
      <c r="D17" s="181"/>
    </row>
  </sheetData>
  <mergeCells count="3">
    <mergeCell ref="A4:A5"/>
    <mergeCell ref="B4:C4"/>
    <mergeCell ref="D4:D5"/>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E24" sqref="E24"/>
    </sheetView>
  </sheetViews>
  <sheetFormatPr baseColWidth="10" defaultRowHeight="12.75"/>
  <cols>
    <col min="1" max="1" width="52.85546875" style="84" customWidth="1"/>
    <col min="2" max="2" width="10" style="84" customWidth="1"/>
    <col min="3" max="3" width="11.5703125" style="84" customWidth="1"/>
    <col min="4" max="4" width="9.5703125" style="84" customWidth="1"/>
    <col min="5" max="5" width="11.5703125" style="84" customWidth="1"/>
    <col min="6" max="6" width="2.28515625" style="84" customWidth="1"/>
    <col min="7" max="7" width="9.5703125" style="84" customWidth="1"/>
    <col min="8" max="8" width="10.140625" style="84" customWidth="1"/>
    <col min="9" max="9" width="11.85546875" style="84" customWidth="1"/>
    <col min="10" max="10" width="10.28515625" style="84" customWidth="1"/>
    <col min="11" max="256" width="11.5703125" style="84"/>
    <col min="257" max="257" width="47.140625" style="84" customWidth="1"/>
    <col min="258" max="258" width="10.7109375" style="84" customWidth="1"/>
    <col min="259" max="259" width="12.7109375" style="84" customWidth="1"/>
    <col min="260" max="260" width="10.7109375" style="84" customWidth="1"/>
    <col min="261" max="261" width="14.7109375" style="84" customWidth="1"/>
    <col min="262" max="262" width="4.7109375" style="84" customWidth="1"/>
    <col min="263" max="263" width="10.7109375" style="84" customWidth="1"/>
    <col min="264" max="264" width="9.7109375" style="84" customWidth="1"/>
    <col min="265" max="265" width="14.7109375" style="84" customWidth="1"/>
    <col min="266" max="266" width="9.7109375" style="84" customWidth="1"/>
    <col min="267" max="512" width="11.5703125" style="84"/>
    <col min="513" max="513" width="47.140625" style="84" customWidth="1"/>
    <col min="514" max="514" width="10.7109375" style="84" customWidth="1"/>
    <col min="515" max="515" width="12.7109375" style="84" customWidth="1"/>
    <col min="516" max="516" width="10.7109375" style="84" customWidth="1"/>
    <col min="517" max="517" width="14.7109375" style="84" customWidth="1"/>
    <col min="518" max="518" width="4.7109375" style="84" customWidth="1"/>
    <col min="519" max="519" width="10.7109375" style="84" customWidth="1"/>
    <col min="520" max="520" width="9.7109375" style="84" customWidth="1"/>
    <col min="521" max="521" width="14.7109375" style="84" customWidth="1"/>
    <col min="522" max="522" width="9.7109375" style="84" customWidth="1"/>
    <col min="523" max="768" width="11.5703125" style="84"/>
    <col min="769" max="769" width="47.140625" style="84" customWidth="1"/>
    <col min="770" max="770" width="10.7109375" style="84" customWidth="1"/>
    <col min="771" max="771" width="12.7109375" style="84" customWidth="1"/>
    <col min="772" max="772" width="10.7109375" style="84" customWidth="1"/>
    <col min="773" max="773" width="14.7109375" style="84" customWidth="1"/>
    <col min="774" max="774" width="4.7109375" style="84" customWidth="1"/>
    <col min="775" max="775" width="10.7109375" style="84" customWidth="1"/>
    <col min="776" max="776" width="9.7109375" style="84" customWidth="1"/>
    <col min="777" max="777" width="14.7109375" style="84" customWidth="1"/>
    <col min="778" max="778" width="9.7109375" style="84" customWidth="1"/>
    <col min="779" max="1024" width="11.5703125" style="84"/>
    <col min="1025" max="1025" width="47.140625" style="84" customWidth="1"/>
    <col min="1026" max="1026" width="10.7109375" style="84" customWidth="1"/>
    <col min="1027" max="1027" width="12.7109375" style="84" customWidth="1"/>
    <col min="1028" max="1028" width="10.7109375" style="84" customWidth="1"/>
    <col min="1029" max="1029" width="14.7109375" style="84" customWidth="1"/>
    <col min="1030" max="1030" width="4.7109375" style="84" customWidth="1"/>
    <col min="1031" max="1031" width="10.7109375" style="84" customWidth="1"/>
    <col min="1032" max="1032" width="9.7109375" style="84" customWidth="1"/>
    <col min="1033" max="1033" width="14.7109375" style="84" customWidth="1"/>
    <col min="1034" max="1034" width="9.7109375" style="84" customWidth="1"/>
    <col min="1035" max="1280" width="11.5703125" style="84"/>
    <col min="1281" max="1281" width="47.140625" style="84" customWidth="1"/>
    <col min="1282" max="1282" width="10.7109375" style="84" customWidth="1"/>
    <col min="1283" max="1283" width="12.7109375" style="84" customWidth="1"/>
    <col min="1284" max="1284" width="10.7109375" style="84" customWidth="1"/>
    <col min="1285" max="1285" width="14.7109375" style="84" customWidth="1"/>
    <col min="1286" max="1286" width="4.7109375" style="84" customWidth="1"/>
    <col min="1287" max="1287" width="10.7109375" style="84" customWidth="1"/>
    <col min="1288" max="1288" width="9.7109375" style="84" customWidth="1"/>
    <col min="1289" max="1289" width="14.7109375" style="84" customWidth="1"/>
    <col min="1290" max="1290" width="9.7109375" style="84" customWidth="1"/>
    <col min="1291" max="1536" width="11.5703125" style="84"/>
    <col min="1537" max="1537" width="47.140625" style="84" customWidth="1"/>
    <col min="1538" max="1538" width="10.7109375" style="84" customWidth="1"/>
    <col min="1539" max="1539" width="12.7109375" style="84" customWidth="1"/>
    <col min="1540" max="1540" width="10.7109375" style="84" customWidth="1"/>
    <col min="1541" max="1541" width="14.7109375" style="84" customWidth="1"/>
    <col min="1542" max="1542" width="4.7109375" style="84" customWidth="1"/>
    <col min="1543" max="1543" width="10.7109375" style="84" customWidth="1"/>
    <col min="1544" max="1544" width="9.7109375" style="84" customWidth="1"/>
    <col min="1545" max="1545" width="14.7109375" style="84" customWidth="1"/>
    <col min="1546" max="1546" width="9.7109375" style="84" customWidth="1"/>
    <col min="1547" max="1792" width="11.5703125" style="84"/>
    <col min="1793" max="1793" width="47.140625" style="84" customWidth="1"/>
    <col min="1794" max="1794" width="10.7109375" style="84" customWidth="1"/>
    <col min="1795" max="1795" width="12.7109375" style="84" customWidth="1"/>
    <col min="1796" max="1796" width="10.7109375" style="84" customWidth="1"/>
    <col min="1797" max="1797" width="14.7109375" style="84" customWidth="1"/>
    <col min="1798" max="1798" width="4.7109375" style="84" customWidth="1"/>
    <col min="1799" max="1799" width="10.7109375" style="84" customWidth="1"/>
    <col min="1800" max="1800" width="9.7109375" style="84" customWidth="1"/>
    <col min="1801" max="1801" width="14.7109375" style="84" customWidth="1"/>
    <col min="1802" max="1802" width="9.7109375" style="84" customWidth="1"/>
    <col min="1803" max="2048" width="11.5703125" style="84"/>
    <col min="2049" max="2049" width="47.140625" style="84" customWidth="1"/>
    <col min="2050" max="2050" width="10.7109375" style="84" customWidth="1"/>
    <col min="2051" max="2051" width="12.7109375" style="84" customWidth="1"/>
    <col min="2052" max="2052" width="10.7109375" style="84" customWidth="1"/>
    <col min="2053" max="2053" width="14.7109375" style="84" customWidth="1"/>
    <col min="2054" max="2054" width="4.7109375" style="84" customWidth="1"/>
    <col min="2055" max="2055" width="10.7109375" style="84" customWidth="1"/>
    <col min="2056" max="2056" width="9.7109375" style="84" customWidth="1"/>
    <col min="2057" max="2057" width="14.7109375" style="84" customWidth="1"/>
    <col min="2058" max="2058" width="9.7109375" style="84" customWidth="1"/>
    <col min="2059" max="2304" width="11.5703125" style="84"/>
    <col min="2305" max="2305" width="47.140625" style="84" customWidth="1"/>
    <col min="2306" max="2306" width="10.7109375" style="84" customWidth="1"/>
    <col min="2307" max="2307" width="12.7109375" style="84" customWidth="1"/>
    <col min="2308" max="2308" width="10.7109375" style="84" customWidth="1"/>
    <col min="2309" max="2309" width="14.7109375" style="84" customWidth="1"/>
    <col min="2310" max="2310" width="4.7109375" style="84" customWidth="1"/>
    <col min="2311" max="2311" width="10.7109375" style="84" customWidth="1"/>
    <col min="2312" max="2312" width="9.7109375" style="84" customWidth="1"/>
    <col min="2313" max="2313" width="14.7109375" style="84" customWidth="1"/>
    <col min="2314" max="2314" width="9.7109375" style="84" customWidth="1"/>
    <col min="2315" max="2560" width="11.5703125" style="84"/>
    <col min="2561" max="2561" width="47.140625" style="84" customWidth="1"/>
    <col min="2562" max="2562" width="10.7109375" style="84" customWidth="1"/>
    <col min="2563" max="2563" width="12.7109375" style="84" customWidth="1"/>
    <col min="2564" max="2564" width="10.7109375" style="84" customWidth="1"/>
    <col min="2565" max="2565" width="14.7109375" style="84" customWidth="1"/>
    <col min="2566" max="2566" width="4.7109375" style="84" customWidth="1"/>
    <col min="2567" max="2567" width="10.7109375" style="84" customWidth="1"/>
    <col min="2568" max="2568" width="9.7109375" style="84" customWidth="1"/>
    <col min="2569" max="2569" width="14.7109375" style="84" customWidth="1"/>
    <col min="2570" max="2570" width="9.7109375" style="84" customWidth="1"/>
    <col min="2571" max="2816" width="11.5703125" style="84"/>
    <col min="2817" max="2817" width="47.140625" style="84" customWidth="1"/>
    <col min="2818" max="2818" width="10.7109375" style="84" customWidth="1"/>
    <col min="2819" max="2819" width="12.7109375" style="84" customWidth="1"/>
    <col min="2820" max="2820" width="10.7109375" style="84" customWidth="1"/>
    <col min="2821" max="2821" width="14.7109375" style="84" customWidth="1"/>
    <col min="2822" max="2822" width="4.7109375" style="84" customWidth="1"/>
    <col min="2823" max="2823" width="10.7109375" style="84" customWidth="1"/>
    <col min="2824" max="2824" width="9.7109375" style="84" customWidth="1"/>
    <col min="2825" max="2825" width="14.7109375" style="84" customWidth="1"/>
    <col min="2826" max="2826" width="9.7109375" style="84" customWidth="1"/>
    <col min="2827" max="3072" width="11.5703125" style="84"/>
    <col min="3073" max="3073" width="47.140625" style="84" customWidth="1"/>
    <col min="3074" max="3074" width="10.7109375" style="84" customWidth="1"/>
    <col min="3075" max="3075" width="12.7109375" style="84" customWidth="1"/>
    <col min="3076" max="3076" width="10.7109375" style="84" customWidth="1"/>
    <col min="3077" max="3077" width="14.7109375" style="84" customWidth="1"/>
    <col min="3078" max="3078" width="4.7109375" style="84" customWidth="1"/>
    <col min="3079" max="3079" width="10.7109375" style="84" customWidth="1"/>
    <col min="3080" max="3080" width="9.7109375" style="84" customWidth="1"/>
    <col min="3081" max="3081" width="14.7109375" style="84" customWidth="1"/>
    <col min="3082" max="3082" width="9.7109375" style="84" customWidth="1"/>
    <col min="3083" max="3328" width="11.5703125" style="84"/>
    <col min="3329" max="3329" width="47.140625" style="84" customWidth="1"/>
    <col min="3330" max="3330" width="10.7109375" style="84" customWidth="1"/>
    <col min="3331" max="3331" width="12.7109375" style="84" customWidth="1"/>
    <col min="3332" max="3332" width="10.7109375" style="84" customWidth="1"/>
    <col min="3333" max="3333" width="14.7109375" style="84" customWidth="1"/>
    <col min="3334" max="3334" width="4.7109375" style="84" customWidth="1"/>
    <col min="3335" max="3335" width="10.7109375" style="84" customWidth="1"/>
    <col min="3336" max="3336" width="9.7109375" style="84" customWidth="1"/>
    <col min="3337" max="3337" width="14.7109375" style="84" customWidth="1"/>
    <col min="3338" max="3338" width="9.7109375" style="84" customWidth="1"/>
    <col min="3339" max="3584" width="11.5703125" style="84"/>
    <col min="3585" max="3585" width="47.140625" style="84" customWidth="1"/>
    <col min="3586" max="3586" width="10.7109375" style="84" customWidth="1"/>
    <col min="3587" max="3587" width="12.7109375" style="84" customWidth="1"/>
    <col min="3588" max="3588" width="10.7109375" style="84" customWidth="1"/>
    <col min="3589" max="3589" width="14.7109375" style="84" customWidth="1"/>
    <col min="3590" max="3590" width="4.7109375" style="84" customWidth="1"/>
    <col min="3591" max="3591" width="10.7109375" style="84" customWidth="1"/>
    <col min="3592" max="3592" width="9.7109375" style="84" customWidth="1"/>
    <col min="3593" max="3593" width="14.7109375" style="84" customWidth="1"/>
    <col min="3594" max="3594" width="9.7109375" style="84" customWidth="1"/>
    <col min="3595" max="3840" width="11.5703125" style="84"/>
    <col min="3841" max="3841" width="47.140625" style="84" customWidth="1"/>
    <col min="3842" max="3842" width="10.7109375" style="84" customWidth="1"/>
    <col min="3843" max="3843" width="12.7109375" style="84" customWidth="1"/>
    <col min="3844" max="3844" width="10.7109375" style="84" customWidth="1"/>
    <col min="3845" max="3845" width="14.7109375" style="84" customWidth="1"/>
    <col min="3846" max="3846" width="4.7109375" style="84" customWidth="1"/>
    <col min="3847" max="3847" width="10.7109375" style="84" customWidth="1"/>
    <col min="3848" max="3848" width="9.7109375" style="84" customWidth="1"/>
    <col min="3849" max="3849" width="14.7109375" style="84" customWidth="1"/>
    <col min="3850" max="3850" width="9.7109375" style="84" customWidth="1"/>
    <col min="3851" max="4096" width="11.5703125" style="84"/>
    <col min="4097" max="4097" width="47.140625" style="84" customWidth="1"/>
    <col min="4098" max="4098" width="10.7109375" style="84" customWidth="1"/>
    <col min="4099" max="4099" width="12.7109375" style="84" customWidth="1"/>
    <col min="4100" max="4100" width="10.7109375" style="84" customWidth="1"/>
    <col min="4101" max="4101" width="14.7109375" style="84" customWidth="1"/>
    <col min="4102" max="4102" width="4.7109375" style="84" customWidth="1"/>
    <col min="4103" max="4103" width="10.7109375" style="84" customWidth="1"/>
    <col min="4104" max="4104" width="9.7109375" style="84" customWidth="1"/>
    <col min="4105" max="4105" width="14.7109375" style="84" customWidth="1"/>
    <col min="4106" max="4106" width="9.7109375" style="84" customWidth="1"/>
    <col min="4107" max="4352" width="11.5703125" style="84"/>
    <col min="4353" max="4353" width="47.140625" style="84" customWidth="1"/>
    <col min="4354" max="4354" width="10.7109375" style="84" customWidth="1"/>
    <col min="4355" max="4355" width="12.7109375" style="84" customWidth="1"/>
    <col min="4356" max="4356" width="10.7109375" style="84" customWidth="1"/>
    <col min="4357" max="4357" width="14.7109375" style="84" customWidth="1"/>
    <col min="4358" max="4358" width="4.7109375" style="84" customWidth="1"/>
    <col min="4359" max="4359" width="10.7109375" style="84" customWidth="1"/>
    <col min="4360" max="4360" width="9.7109375" style="84" customWidth="1"/>
    <col min="4361" max="4361" width="14.7109375" style="84" customWidth="1"/>
    <col min="4362" max="4362" width="9.7109375" style="84" customWidth="1"/>
    <col min="4363" max="4608" width="11.5703125" style="84"/>
    <col min="4609" max="4609" width="47.140625" style="84" customWidth="1"/>
    <col min="4610" max="4610" width="10.7109375" style="84" customWidth="1"/>
    <col min="4611" max="4611" width="12.7109375" style="84" customWidth="1"/>
    <col min="4612" max="4612" width="10.7109375" style="84" customWidth="1"/>
    <col min="4613" max="4613" width="14.7109375" style="84" customWidth="1"/>
    <col min="4614" max="4614" width="4.7109375" style="84" customWidth="1"/>
    <col min="4615" max="4615" width="10.7109375" style="84" customWidth="1"/>
    <col min="4616" max="4616" width="9.7109375" style="84" customWidth="1"/>
    <col min="4617" max="4617" width="14.7109375" style="84" customWidth="1"/>
    <col min="4618" max="4618" width="9.7109375" style="84" customWidth="1"/>
    <col min="4619" max="4864" width="11.5703125" style="84"/>
    <col min="4865" max="4865" width="47.140625" style="84" customWidth="1"/>
    <col min="4866" max="4866" width="10.7109375" style="84" customWidth="1"/>
    <col min="4867" max="4867" width="12.7109375" style="84" customWidth="1"/>
    <col min="4868" max="4868" width="10.7109375" style="84" customWidth="1"/>
    <col min="4869" max="4869" width="14.7109375" style="84" customWidth="1"/>
    <col min="4870" max="4870" width="4.7109375" style="84" customWidth="1"/>
    <col min="4871" max="4871" width="10.7109375" style="84" customWidth="1"/>
    <col min="4872" max="4872" width="9.7109375" style="84" customWidth="1"/>
    <col min="4873" max="4873" width="14.7109375" style="84" customWidth="1"/>
    <col min="4874" max="4874" width="9.7109375" style="84" customWidth="1"/>
    <col min="4875" max="5120" width="11.5703125" style="84"/>
    <col min="5121" max="5121" width="47.140625" style="84" customWidth="1"/>
    <col min="5122" max="5122" width="10.7109375" style="84" customWidth="1"/>
    <col min="5123" max="5123" width="12.7109375" style="84" customWidth="1"/>
    <col min="5124" max="5124" width="10.7109375" style="84" customWidth="1"/>
    <col min="5125" max="5125" width="14.7109375" style="84" customWidth="1"/>
    <col min="5126" max="5126" width="4.7109375" style="84" customWidth="1"/>
    <col min="5127" max="5127" width="10.7109375" style="84" customWidth="1"/>
    <col min="5128" max="5128" width="9.7109375" style="84" customWidth="1"/>
    <col min="5129" max="5129" width="14.7109375" style="84" customWidth="1"/>
    <col min="5130" max="5130" width="9.7109375" style="84" customWidth="1"/>
    <col min="5131" max="5376" width="11.5703125" style="84"/>
    <col min="5377" max="5377" width="47.140625" style="84" customWidth="1"/>
    <col min="5378" max="5378" width="10.7109375" style="84" customWidth="1"/>
    <col min="5379" max="5379" width="12.7109375" style="84" customWidth="1"/>
    <col min="5380" max="5380" width="10.7109375" style="84" customWidth="1"/>
    <col min="5381" max="5381" width="14.7109375" style="84" customWidth="1"/>
    <col min="5382" max="5382" width="4.7109375" style="84" customWidth="1"/>
    <col min="5383" max="5383" width="10.7109375" style="84" customWidth="1"/>
    <col min="5384" max="5384" width="9.7109375" style="84" customWidth="1"/>
    <col min="5385" max="5385" width="14.7109375" style="84" customWidth="1"/>
    <col min="5386" max="5386" width="9.7109375" style="84" customWidth="1"/>
    <col min="5387" max="5632" width="11.5703125" style="84"/>
    <col min="5633" max="5633" width="47.140625" style="84" customWidth="1"/>
    <col min="5634" max="5634" width="10.7109375" style="84" customWidth="1"/>
    <col min="5635" max="5635" width="12.7109375" style="84" customWidth="1"/>
    <col min="5636" max="5636" width="10.7109375" style="84" customWidth="1"/>
    <col min="5637" max="5637" width="14.7109375" style="84" customWidth="1"/>
    <col min="5638" max="5638" width="4.7109375" style="84" customWidth="1"/>
    <col min="5639" max="5639" width="10.7109375" style="84" customWidth="1"/>
    <col min="5640" max="5640" width="9.7109375" style="84" customWidth="1"/>
    <col min="5641" max="5641" width="14.7109375" style="84" customWidth="1"/>
    <col min="5642" max="5642" width="9.7109375" style="84" customWidth="1"/>
    <col min="5643" max="5888" width="11.5703125" style="84"/>
    <col min="5889" max="5889" width="47.140625" style="84" customWidth="1"/>
    <col min="5890" max="5890" width="10.7109375" style="84" customWidth="1"/>
    <col min="5891" max="5891" width="12.7109375" style="84" customWidth="1"/>
    <col min="5892" max="5892" width="10.7109375" style="84" customWidth="1"/>
    <col min="5893" max="5893" width="14.7109375" style="84" customWidth="1"/>
    <col min="5894" max="5894" width="4.7109375" style="84" customWidth="1"/>
    <col min="5895" max="5895" width="10.7109375" style="84" customWidth="1"/>
    <col min="5896" max="5896" width="9.7109375" style="84" customWidth="1"/>
    <col min="5897" max="5897" width="14.7109375" style="84" customWidth="1"/>
    <col min="5898" max="5898" width="9.7109375" style="84" customWidth="1"/>
    <col min="5899" max="6144" width="11.5703125" style="84"/>
    <col min="6145" max="6145" width="47.140625" style="84" customWidth="1"/>
    <col min="6146" max="6146" width="10.7109375" style="84" customWidth="1"/>
    <col min="6147" max="6147" width="12.7109375" style="84" customWidth="1"/>
    <col min="6148" max="6148" width="10.7109375" style="84" customWidth="1"/>
    <col min="6149" max="6149" width="14.7109375" style="84" customWidth="1"/>
    <col min="6150" max="6150" width="4.7109375" style="84" customWidth="1"/>
    <col min="6151" max="6151" width="10.7109375" style="84" customWidth="1"/>
    <col min="6152" max="6152" width="9.7109375" style="84" customWidth="1"/>
    <col min="6153" max="6153" width="14.7109375" style="84" customWidth="1"/>
    <col min="6154" max="6154" width="9.7109375" style="84" customWidth="1"/>
    <col min="6155" max="6400" width="11.5703125" style="84"/>
    <col min="6401" max="6401" width="47.140625" style="84" customWidth="1"/>
    <col min="6402" max="6402" width="10.7109375" style="84" customWidth="1"/>
    <col min="6403" max="6403" width="12.7109375" style="84" customWidth="1"/>
    <col min="6404" max="6404" width="10.7109375" style="84" customWidth="1"/>
    <col min="6405" max="6405" width="14.7109375" style="84" customWidth="1"/>
    <col min="6406" max="6406" width="4.7109375" style="84" customWidth="1"/>
    <col min="6407" max="6407" width="10.7109375" style="84" customWidth="1"/>
    <col min="6408" max="6408" width="9.7109375" style="84" customWidth="1"/>
    <col min="6409" max="6409" width="14.7109375" style="84" customWidth="1"/>
    <col min="6410" max="6410" width="9.7109375" style="84" customWidth="1"/>
    <col min="6411" max="6656" width="11.5703125" style="84"/>
    <col min="6657" max="6657" width="47.140625" style="84" customWidth="1"/>
    <col min="6658" max="6658" width="10.7109375" style="84" customWidth="1"/>
    <col min="6659" max="6659" width="12.7109375" style="84" customWidth="1"/>
    <col min="6660" max="6660" width="10.7109375" style="84" customWidth="1"/>
    <col min="6661" max="6661" width="14.7109375" style="84" customWidth="1"/>
    <col min="6662" max="6662" width="4.7109375" style="84" customWidth="1"/>
    <col min="6663" max="6663" width="10.7109375" style="84" customWidth="1"/>
    <col min="6664" max="6664" width="9.7109375" style="84" customWidth="1"/>
    <col min="6665" max="6665" width="14.7109375" style="84" customWidth="1"/>
    <col min="6666" max="6666" width="9.7109375" style="84" customWidth="1"/>
    <col min="6667" max="6912" width="11.5703125" style="84"/>
    <col min="6913" max="6913" width="47.140625" style="84" customWidth="1"/>
    <col min="6914" max="6914" width="10.7109375" style="84" customWidth="1"/>
    <col min="6915" max="6915" width="12.7109375" style="84" customWidth="1"/>
    <col min="6916" max="6916" width="10.7109375" style="84" customWidth="1"/>
    <col min="6917" max="6917" width="14.7109375" style="84" customWidth="1"/>
    <col min="6918" max="6918" width="4.7109375" style="84" customWidth="1"/>
    <col min="6919" max="6919" width="10.7109375" style="84" customWidth="1"/>
    <col min="6920" max="6920" width="9.7109375" style="84" customWidth="1"/>
    <col min="6921" max="6921" width="14.7109375" style="84" customWidth="1"/>
    <col min="6922" max="6922" width="9.7109375" style="84" customWidth="1"/>
    <col min="6923" max="7168" width="11.5703125" style="84"/>
    <col min="7169" max="7169" width="47.140625" style="84" customWidth="1"/>
    <col min="7170" max="7170" width="10.7109375" style="84" customWidth="1"/>
    <col min="7171" max="7171" width="12.7109375" style="84" customWidth="1"/>
    <col min="7172" max="7172" width="10.7109375" style="84" customWidth="1"/>
    <col min="7173" max="7173" width="14.7109375" style="84" customWidth="1"/>
    <col min="7174" max="7174" width="4.7109375" style="84" customWidth="1"/>
    <col min="7175" max="7175" width="10.7109375" style="84" customWidth="1"/>
    <col min="7176" max="7176" width="9.7109375" style="84" customWidth="1"/>
    <col min="7177" max="7177" width="14.7109375" style="84" customWidth="1"/>
    <col min="7178" max="7178" width="9.7109375" style="84" customWidth="1"/>
    <col min="7179" max="7424" width="11.5703125" style="84"/>
    <col min="7425" max="7425" width="47.140625" style="84" customWidth="1"/>
    <col min="7426" max="7426" width="10.7109375" style="84" customWidth="1"/>
    <col min="7427" max="7427" width="12.7109375" style="84" customWidth="1"/>
    <col min="7428" max="7428" width="10.7109375" style="84" customWidth="1"/>
    <col min="7429" max="7429" width="14.7109375" style="84" customWidth="1"/>
    <col min="7430" max="7430" width="4.7109375" style="84" customWidth="1"/>
    <col min="7431" max="7431" width="10.7109375" style="84" customWidth="1"/>
    <col min="7432" max="7432" width="9.7109375" style="84" customWidth="1"/>
    <col min="7433" max="7433" width="14.7109375" style="84" customWidth="1"/>
    <col min="7434" max="7434" width="9.7109375" style="84" customWidth="1"/>
    <col min="7435" max="7680" width="11.5703125" style="84"/>
    <col min="7681" max="7681" width="47.140625" style="84" customWidth="1"/>
    <col min="7682" max="7682" width="10.7109375" style="84" customWidth="1"/>
    <col min="7683" max="7683" width="12.7109375" style="84" customWidth="1"/>
    <col min="7684" max="7684" width="10.7109375" style="84" customWidth="1"/>
    <col min="7685" max="7685" width="14.7109375" style="84" customWidth="1"/>
    <col min="7686" max="7686" width="4.7109375" style="84" customWidth="1"/>
    <col min="7687" max="7687" width="10.7109375" style="84" customWidth="1"/>
    <col min="7688" max="7688" width="9.7109375" style="84" customWidth="1"/>
    <col min="7689" max="7689" width="14.7109375" style="84" customWidth="1"/>
    <col min="7690" max="7690" width="9.7109375" style="84" customWidth="1"/>
    <col min="7691" max="7936" width="11.5703125" style="84"/>
    <col min="7937" max="7937" width="47.140625" style="84" customWidth="1"/>
    <col min="7938" max="7938" width="10.7109375" style="84" customWidth="1"/>
    <col min="7939" max="7939" width="12.7109375" style="84" customWidth="1"/>
    <col min="7940" max="7940" width="10.7109375" style="84" customWidth="1"/>
    <col min="7941" max="7941" width="14.7109375" style="84" customWidth="1"/>
    <col min="7942" max="7942" width="4.7109375" style="84" customWidth="1"/>
    <col min="7943" max="7943" width="10.7109375" style="84" customWidth="1"/>
    <col min="7944" max="7944" width="9.7109375" style="84" customWidth="1"/>
    <col min="7945" max="7945" width="14.7109375" style="84" customWidth="1"/>
    <col min="7946" max="7946" width="9.7109375" style="84" customWidth="1"/>
    <col min="7947" max="8192" width="11.5703125" style="84"/>
    <col min="8193" max="8193" width="47.140625" style="84" customWidth="1"/>
    <col min="8194" max="8194" width="10.7109375" style="84" customWidth="1"/>
    <col min="8195" max="8195" width="12.7109375" style="84" customWidth="1"/>
    <col min="8196" max="8196" width="10.7109375" style="84" customWidth="1"/>
    <col min="8197" max="8197" width="14.7109375" style="84" customWidth="1"/>
    <col min="8198" max="8198" width="4.7109375" style="84" customWidth="1"/>
    <col min="8199" max="8199" width="10.7109375" style="84" customWidth="1"/>
    <col min="8200" max="8200" width="9.7109375" style="84" customWidth="1"/>
    <col min="8201" max="8201" width="14.7109375" style="84" customWidth="1"/>
    <col min="8202" max="8202" width="9.7109375" style="84" customWidth="1"/>
    <col min="8203" max="8448" width="11.5703125" style="84"/>
    <col min="8449" max="8449" width="47.140625" style="84" customWidth="1"/>
    <col min="8450" max="8450" width="10.7109375" style="84" customWidth="1"/>
    <col min="8451" max="8451" width="12.7109375" style="84" customWidth="1"/>
    <col min="8452" max="8452" width="10.7109375" style="84" customWidth="1"/>
    <col min="8453" max="8453" width="14.7109375" style="84" customWidth="1"/>
    <col min="8454" max="8454" width="4.7109375" style="84" customWidth="1"/>
    <col min="8455" max="8455" width="10.7109375" style="84" customWidth="1"/>
    <col min="8456" max="8456" width="9.7109375" style="84" customWidth="1"/>
    <col min="8457" max="8457" width="14.7109375" style="84" customWidth="1"/>
    <col min="8458" max="8458" width="9.7109375" style="84" customWidth="1"/>
    <col min="8459" max="8704" width="11.5703125" style="84"/>
    <col min="8705" max="8705" width="47.140625" style="84" customWidth="1"/>
    <col min="8706" max="8706" width="10.7109375" style="84" customWidth="1"/>
    <col min="8707" max="8707" width="12.7109375" style="84" customWidth="1"/>
    <col min="8708" max="8708" width="10.7109375" style="84" customWidth="1"/>
    <col min="8709" max="8709" width="14.7109375" style="84" customWidth="1"/>
    <col min="8710" max="8710" width="4.7109375" style="84" customWidth="1"/>
    <col min="8711" max="8711" width="10.7109375" style="84" customWidth="1"/>
    <col min="8712" max="8712" width="9.7109375" style="84" customWidth="1"/>
    <col min="8713" max="8713" width="14.7109375" style="84" customWidth="1"/>
    <col min="8714" max="8714" width="9.7109375" style="84" customWidth="1"/>
    <col min="8715" max="8960" width="11.5703125" style="84"/>
    <col min="8961" max="8961" width="47.140625" style="84" customWidth="1"/>
    <col min="8962" max="8962" width="10.7109375" style="84" customWidth="1"/>
    <col min="8963" max="8963" width="12.7109375" style="84" customWidth="1"/>
    <col min="8964" max="8964" width="10.7109375" style="84" customWidth="1"/>
    <col min="8965" max="8965" width="14.7109375" style="84" customWidth="1"/>
    <col min="8966" max="8966" width="4.7109375" style="84" customWidth="1"/>
    <col min="8967" max="8967" width="10.7109375" style="84" customWidth="1"/>
    <col min="8968" max="8968" width="9.7109375" style="84" customWidth="1"/>
    <col min="8969" max="8969" width="14.7109375" style="84" customWidth="1"/>
    <col min="8970" max="8970" width="9.7109375" style="84" customWidth="1"/>
    <col min="8971" max="9216" width="11.5703125" style="84"/>
    <col min="9217" max="9217" width="47.140625" style="84" customWidth="1"/>
    <col min="9218" max="9218" width="10.7109375" style="84" customWidth="1"/>
    <col min="9219" max="9219" width="12.7109375" style="84" customWidth="1"/>
    <col min="9220" max="9220" width="10.7109375" style="84" customWidth="1"/>
    <col min="9221" max="9221" width="14.7109375" style="84" customWidth="1"/>
    <col min="9222" max="9222" width="4.7109375" style="84" customWidth="1"/>
    <col min="9223" max="9223" width="10.7109375" style="84" customWidth="1"/>
    <col min="9224" max="9224" width="9.7109375" style="84" customWidth="1"/>
    <col min="9225" max="9225" width="14.7109375" style="84" customWidth="1"/>
    <col min="9226" max="9226" width="9.7109375" style="84" customWidth="1"/>
    <col min="9227" max="9472" width="11.5703125" style="84"/>
    <col min="9473" max="9473" width="47.140625" style="84" customWidth="1"/>
    <col min="9474" max="9474" width="10.7109375" style="84" customWidth="1"/>
    <col min="9475" max="9475" width="12.7109375" style="84" customWidth="1"/>
    <col min="9476" max="9476" width="10.7109375" style="84" customWidth="1"/>
    <col min="9477" max="9477" width="14.7109375" style="84" customWidth="1"/>
    <col min="9478" max="9478" width="4.7109375" style="84" customWidth="1"/>
    <col min="9479" max="9479" width="10.7109375" style="84" customWidth="1"/>
    <col min="9480" max="9480" width="9.7109375" style="84" customWidth="1"/>
    <col min="9481" max="9481" width="14.7109375" style="84" customWidth="1"/>
    <col min="9482" max="9482" width="9.7109375" style="84" customWidth="1"/>
    <col min="9483" max="9728" width="11.5703125" style="84"/>
    <col min="9729" max="9729" width="47.140625" style="84" customWidth="1"/>
    <col min="9730" max="9730" width="10.7109375" style="84" customWidth="1"/>
    <col min="9731" max="9731" width="12.7109375" style="84" customWidth="1"/>
    <col min="9732" max="9732" width="10.7109375" style="84" customWidth="1"/>
    <col min="9733" max="9733" width="14.7109375" style="84" customWidth="1"/>
    <col min="9734" max="9734" width="4.7109375" style="84" customWidth="1"/>
    <col min="9735" max="9735" width="10.7109375" style="84" customWidth="1"/>
    <col min="9736" max="9736" width="9.7109375" style="84" customWidth="1"/>
    <col min="9737" max="9737" width="14.7109375" style="84" customWidth="1"/>
    <col min="9738" max="9738" width="9.7109375" style="84" customWidth="1"/>
    <col min="9739" max="9984" width="11.5703125" style="84"/>
    <col min="9985" max="9985" width="47.140625" style="84" customWidth="1"/>
    <col min="9986" max="9986" width="10.7109375" style="84" customWidth="1"/>
    <col min="9987" max="9987" width="12.7109375" style="84" customWidth="1"/>
    <col min="9988" max="9988" width="10.7109375" style="84" customWidth="1"/>
    <col min="9989" max="9989" width="14.7109375" style="84" customWidth="1"/>
    <col min="9990" max="9990" width="4.7109375" style="84" customWidth="1"/>
    <col min="9991" max="9991" width="10.7109375" style="84" customWidth="1"/>
    <col min="9992" max="9992" width="9.7109375" style="84" customWidth="1"/>
    <col min="9993" max="9993" width="14.7109375" style="84" customWidth="1"/>
    <col min="9994" max="9994" width="9.7109375" style="84" customWidth="1"/>
    <col min="9995" max="10240" width="11.5703125" style="84"/>
    <col min="10241" max="10241" width="47.140625" style="84" customWidth="1"/>
    <col min="10242" max="10242" width="10.7109375" style="84" customWidth="1"/>
    <col min="10243" max="10243" width="12.7109375" style="84" customWidth="1"/>
    <col min="10244" max="10244" width="10.7109375" style="84" customWidth="1"/>
    <col min="10245" max="10245" width="14.7109375" style="84" customWidth="1"/>
    <col min="10246" max="10246" width="4.7109375" style="84" customWidth="1"/>
    <col min="10247" max="10247" width="10.7109375" style="84" customWidth="1"/>
    <col min="10248" max="10248" width="9.7109375" style="84" customWidth="1"/>
    <col min="10249" max="10249" width="14.7109375" style="84" customWidth="1"/>
    <col min="10250" max="10250" width="9.7109375" style="84" customWidth="1"/>
    <col min="10251" max="10496" width="11.5703125" style="84"/>
    <col min="10497" max="10497" width="47.140625" style="84" customWidth="1"/>
    <col min="10498" max="10498" width="10.7109375" style="84" customWidth="1"/>
    <col min="10499" max="10499" width="12.7109375" style="84" customWidth="1"/>
    <col min="10500" max="10500" width="10.7109375" style="84" customWidth="1"/>
    <col min="10501" max="10501" width="14.7109375" style="84" customWidth="1"/>
    <col min="10502" max="10502" width="4.7109375" style="84" customWidth="1"/>
    <col min="10503" max="10503" width="10.7109375" style="84" customWidth="1"/>
    <col min="10504" max="10504" width="9.7109375" style="84" customWidth="1"/>
    <col min="10505" max="10505" width="14.7109375" style="84" customWidth="1"/>
    <col min="10506" max="10506" width="9.7109375" style="84" customWidth="1"/>
    <col min="10507" max="10752" width="11.5703125" style="84"/>
    <col min="10753" max="10753" width="47.140625" style="84" customWidth="1"/>
    <col min="10754" max="10754" width="10.7109375" style="84" customWidth="1"/>
    <col min="10755" max="10755" width="12.7109375" style="84" customWidth="1"/>
    <col min="10756" max="10756" width="10.7109375" style="84" customWidth="1"/>
    <col min="10757" max="10757" width="14.7109375" style="84" customWidth="1"/>
    <col min="10758" max="10758" width="4.7109375" style="84" customWidth="1"/>
    <col min="10759" max="10759" width="10.7109375" style="84" customWidth="1"/>
    <col min="10760" max="10760" width="9.7109375" style="84" customWidth="1"/>
    <col min="10761" max="10761" width="14.7109375" style="84" customWidth="1"/>
    <col min="10762" max="10762" width="9.7109375" style="84" customWidth="1"/>
    <col min="10763" max="11008" width="11.5703125" style="84"/>
    <col min="11009" max="11009" width="47.140625" style="84" customWidth="1"/>
    <col min="11010" max="11010" width="10.7109375" style="84" customWidth="1"/>
    <col min="11011" max="11011" width="12.7109375" style="84" customWidth="1"/>
    <col min="11012" max="11012" width="10.7109375" style="84" customWidth="1"/>
    <col min="11013" max="11013" width="14.7109375" style="84" customWidth="1"/>
    <col min="11014" max="11014" width="4.7109375" style="84" customWidth="1"/>
    <col min="11015" max="11015" width="10.7109375" style="84" customWidth="1"/>
    <col min="11016" max="11016" width="9.7109375" style="84" customWidth="1"/>
    <col min="11017" max="11017" width="14.7109375" style="84" customWidth="1"/>
    <col min="11018" max="11018" width="9.7109375" style="84" customWidth="1"/>
    <col min="11019" max="11264" width="11.5703125" style="84"/>
    <col min="11265" max="11265" width="47.140625" style="84" customWidth="1"/>
    <col min="11266" max="11266" width="10.7109375" style="84" customWidth="1"/>
    <col min="11267" max="11267" width="12.7109375" style="84" customWidth="1"/>
    <col min="11268" max="11268" width="10.7109375" style="84" customWidth="1"/>
    <col min="11269" max="11269" width="14.7109375" style="84" customWidth="1"/>
    <col min="11270" max="11270" width="4.7109375" style="84" customWidth="1"/>
    <col min="11271" max="11271" width="10.7109375" style="84" customWidth="1"/>
    <col min="11272" max="11272" width="9.7109375" style="84" customWidth="1"/>
    <col min="11273" max="11273" width="14.7109375" style="84" customWidth="1"/>
    <col min="11274" max="11274" width="9.7109375" style="84" customWidth="1"/>
    <col min="11275" max="11520" width="11.5703125" style="84"/>
    <col min="11521" max="11521" width="47.140625" style="84" customWidth="1"/>
    <col min="11522" max="11522" width="10.7109375" style="84" customWidth="1"/>
    <col min="11523" max="11523" width="12.7109375" style="84" customWidth="1"/>
    <col min="11524" max="11524" width="10.7109375" style="84" customWidth="1"/>
    <col min="11525" max="11525" width="14.7109375" style="84" customWidth="1"/>
    <col min="11526" max="11526" width="4.7109375" style="84" customWidth="1"/>
    <col min="11527" max="11527" width="10.7109375" style="84" customWidth="1"/>
    <col min="11528" max="11528" width="9.7109375" style="84" customWidth="1"/>
    <col min="11529" max="11529" width="14.7109375" style="84" customWidth="1"/>
    <col min="11530" max="11530" width="9.7109375" style="84" customWidth="1"/>
    <col min="11531" max="11776" width="11.5703125" style="84"/>
    <col min="11777" max="11777" width="47.140625" style="84" customWidth="1"/>
    <col min="11778" max="11778" width="10.7109375" style="84" customWidth="1"/>
    <col min="11779" max="11779" width="12.7109375" style="84" customWidth="1"/>
    <col min="11780" max="11780" width="10.7109375" style="84" customWidth="1"/>
    <col min="11781" max="11781" width="14.7109375" style="84" customWidth="1"/>
    <col min="11782" max="11782" width="4.7109375" style="84" customWidth="1"/>
    <col min="11783" max="11783" width="10.7109375" style="84" customWidth="1"/>
    <col min="11784" max="11784" width="9.7109375" style="84" customWidth="1"/>
    <col min="11785" max="11785" width="14.7109375" style="84" customWidth="1"/>
    <col min="11786" max="11786" width="9.7109375" style="84" customWidth="1"/>
    <col min="11787" max="12032" width="11.5703125" style="84"/>
    <col min="12033" max="12033" width="47.140625" style="84" customWidth="1"/>
    <col min="12034" max="12034" width="10.7109375" style="84" customWidth="1"/>
    <col min="12035" max="12035" width="12.7109375" style="84" customWidth="1"/>
    <col min="12036" max="12036" width="10.7109375" style="84" customWidth="1"/>
    <col min="12037" max="12037" width="14.7109375" style="84" customWidth="1"/>
    <col min="12038" max="12038" width="4.7109375" style="84" customWidth="1"/>
    <col min="12039" max="12039" width="10.7109375" style="84" customWidth="1"/>
    <col min="12040" max="12040" width="9.7109375" style="84" customWidth="1"/>
    <col min="12041" max="12041" width="14.7109375" style="84" customWidth="1"/>
    <col min="12042" max="12042" width="9.7109375" style="84" customWidth="1"/>
    <col min="12043" max="12288" width="11.5703125" style="84"/>
    <col min="12289" max="12289" width="47.140625" style="84" customWidth="1"/>
    <col min="12290" max="12290" width="10.7109375" style="84" customWidth="1"/>
    <col min="12291" max="12291" width="12.7109375" style="84" customWidth="1"/>
    <col min="12292" max="12292" width="10.7109375" style="84" customWidth="1"/>
    <col min="12293" max="12293" width="14.7109375" style="84" customWidth="1"/>
    <col min="12294" max="12294" width="4.7109375" style="84" customWidth="1"/>
    <col min="12295" max="12295" width="10.7109375" style="84" customWidth="1"/>
    <col min="12296" max="12296" width="9.7109375" style="84" customWidth="1"/>
    <col min="12297" max="12297" width="14.7109375" style="84" customWidth="1"/>
    <col min="12298" max="12298" width="9.7109375" style="84" customWidth="1"/>
    <col min="12299" max="12544" width="11.5703125" style="84"/>
    <col min="12545" max="12545" width="47.140625" style="84" customWidth="1"/>
    <col min="12546" max="12546" width="10.7109375" style="84" customWidth="1"/>
    <col min="12547" max="12547" width="12.7109375" style="84" customWidth="1"/>
    <col min="12548" max="12548" width="10.7109375" style="84" customWidth="1"/>
    <col min="12549" max="12549" width="14.7109375" style="84" customWidth="1"/>
    <col min="12550" max="12550" width="4.7109375" style="84" customWidth="1"/>
    <col min="12551" max="12551" width="10.7109375" style="84" customWidth="1"/>
    <col min="12552" max="12552" width="9.7109375" style="84" customWidth="1"/>
    <col min="12553" max="12553" width="14.7109375" style="84" customWidth="1"/>
    <col min="12554" max="12554" width="9.7109375" style="84" customWidth="1"/>
    <col min="12555" max="12800" width="11.5703125" style="84"/>
    <col min="12801" max="12801" width="47.140625" style="84" customWidth="1"/>
    <col min="12802" max="12802" width="10.7109375" style="84" customWidth="1"/>
    <col min="12803" max="12803" width="12.7109375" style="84" customWidth="1"/>
    <col min="12804" max="12804" width="10.7109375" style="84" customWidth="1"/>
    <col min="12805" max="12805" width="14.7109375" style="84" customWidth="1"/>
    <col min="12806" max="12806" width="4.7109375" style="84" customWidth="1"/>
    <col min="12807" max="12807" width="10.7109375" style="84" customWidth="1"/>
    <col min="12808" max="12808" width="9.7109375" style="84" customWidth="1"/>
    <col min="12809" max="12809" width="14.7109375" style="84" customWidth="1"/>
    <col min="12810" max="12810" width="9.7109375" style="84" customWidth="1"/>
    <col min="12811" max="13056" width="11.5703125" style="84"/>
    <col min="13057" max="13057" width="47.140625" style="84" customWidth="1"/>
    <col min="13058" max="13058" width="10.7109375" style="84" customWidth="1"/>
    <col min="13059" max="13059" width="12.7109375" style="84" customWidth="1"/>
    <col min="13060" max="13060" width="10.7109375" style="84" customWidth="1"/>
    <col min="13061" max="13061" width="14.7109375" style="84" customWidth="1"/>
    <col min="13062" max="13062" width="4.7109375" style="84" customWidth="1"/>
    <col min="13063" max="13063" width="10.7109375" style="84" customWidth="1"/>
    <col min="13064" max="13064" width="9.7109375" style="84" customWidth="1"/>
    <col min="13065" max="13065" width="14.7109375" style="84" customWidth="1"/>
    <col min="13066" max="13066" width="9.7109375" style="84" customWidth="1"/>
    <col min="13067" max="13312" width="11.5703125" style="84"/>
    <col min="13313" max="13313" width="47.140625" style="84" customWidth="1"/>
    <col min="13314" max="13314" width="10.7109375" style="84" customWidth="1"/>
    <col min="13315" max="13315" width="12.7109375" style="84" customWidth="1"/>
    <col min="13316" max="13316" width="10.7109375" style="84" customWidth="1"/>
    <col min="13317" max="13317" width="14.7109375" style="84" customWidth="1"/>
    <col min="13318" max="13318" width="4.7109375" style="84" customWidth="1"/>
    <col min="13319" max="13319" width="10.7109375" style="84" customWidth="1"/>
    <col min="13320" max="13320" width="9.7109375" style="84" customWidth="1"/>
    <col min="13321" max="13321" width="14.7109375" style="84" customWidth="1"/>
    <col min="13322" max="13322" width="9.7109375" style="84" customWidth="1"/>
    <col min="13323" max="13568" width="11.5703125" style="84"/>
    <col min="13569" max="13569" width="47.140625" style="84" customWidth="1"/>
    <col min="13570" max="13570" width="10.7109375" style="84" customWidth="1"/>
    <col min="13571" max="13571" width="12.7109375" style="84" customWidth="1"/>
    <col min="13572" max="13572" width="10.7109375" style="84" customWidth="1"/>
    <col min="13573" max="13573" width="14.7109375" style="84" customWidth="1"/>
    <col min="13574" max="13574" width="4.7109375" style="84" customWidth="1"/>
    <col min="13575" max="13575" width="10.7109375" style="84" customWidth="1"/>
    <col min="13576" max="13576" width="9.7109375" style="84" customWidth="1"/>
    <col min="13577" max="13577" width="14.7109375" style="84" customWidth="1"/>
    <col min="13578" max="13578" width="9.7109375" style="84" customWidth="1"/>
    <col min="13579" max="13824" width="11.5703125" style="84"/>
    <col min="13825" max="13825" width="47.140625" style="84" customWidth="1"/>
    <col min="13826" max="13826" width="10.7109375" style="84" customWidth="1"/>
    <col min="13827" max="13827" width="12.7109375" style="84" customWidth="1"/>
    <col min="13828" max="13828" width="10.7109375" style="84" customWidth="1"/>
    <col min="13829" max="13829" width="14.7109375" style="84" customWidth="1"/>
    <col min="13830" max="13830" width="4.7109375" style="84" customWidth="1"/>
    <col min="13831" max="13831" width="10.7109375" style="84" customWidth="1"/>
    <col min="13832" max="13832" width="9.7109375" style="84" customWidth="1"/>
    <col min="13833" max="13833" width="14.7109375" style="84" customWidth="1"/>
    <col min="13834" max="13834" width="9.7109375" style="84" customWidth="1"/>
    <col min="13835" max="14080" width="11.5703125" style="84"/>
    <col min="14081" max="14081" width="47.140625" style="84" customWidth="1"/>
    <col min="14082" max="14082" width="10.7109375" style="84" customWidth="1"/>
    <col min="14083" max="14083" width="12.7109375" style="84" customWidth="1"/>
    <col min="14084" max="14084" width="10.7109375" style="84" customWidth="1"/>
    <col min="14085" max="14085" width="14.7109375" style="84" customWidth="1"/>
    <col min="14086" max="14086" width="4.7109375" style="84" customWidth="1"/>
    <col min="14087" max="14087" width="10.7109375" style="84" customWidth="1"/>
    <col min="14088" max="14088" width="9.7109375" style="84" customWidth="1"/>
    <col min="14089" max="14089" width="14.7109375" style="84" customWidth="1"/>
    <col min="14090" max="14090" width="9.7109375" style="84" customWidth="1"/>
    <col min="14091" max="14336" width="11.5703125" style="84"/>
    <col min="14337" max="14337" width="47.140625" style="84" customWidth="1"/>
    <col min="14338" max="14338" width="10.7109375" style="84" customWidth="1"/>
    <col min="14339" max="14339" width="12.7109375" style="84" customWidth="1"/>
    <col min="14340" max="14340" width="10.7109375" style="84" customWidth="1"/>
    <col min="14341" max="14341" width="14.7109375" style="84" customWidth="1"/>
    <col min="14342" max="14342" width="4.7109375" style="84" customWidth="1"/>
    <col min="14343" max="14343" width="10.7109375" style="84" customWidth="1"/>
    <col min="14344" max="14344" width="9.7109375" style="84" customWidth="1"/>
    <col min="14345" max="14345" width="14.7109375" style="84" customWidth="1"/>
    <col min="14346" max="14346" width="9.7109375" style="84" customWidth="1"/>
    <col min="14347" max="14592" width="11.5703125" style="84"/>
    <col min="14593" max="14593" width="47.140625" style="84" customWidth="1"/>
    <col min="14594" max="14594" width="10.7109375" style="84" customWidth="1"/>
    <col min="14595" max="14595" width="12.7109375" style="84" customWidth="1"/>
    <col min="14596" max="14596" width="10.7109375" style="84" customWidth="1"/>
    <col min="14597" max="14597" width="14.7109375" style="84" customWidth="1"/>
    <col min="14598" max="14598" width="4.7109375" style="84" customWidth="1"/>
    <col min="14599" max="14599" width="10.7109375" style="84" customWidth="1"/>
    <col min="14600" max="14600" width="9.7109375" style="84" customWidth="1"/>
    <col min="14601" max="14601" width="14.7109375" style="84" customWidth="1"/>
    <col min="14602" max="14602" width="9.7109375" style="84" customWidth="1"/>
    <col min="14603" max="14848" width="11.5703125" style="84"/>
    <col min="14849" max="14849" width="47.140625" style="84" customWidth="1"/>
    <col min="14850" max="14850" width="10.7109375" style="84" customWidth="1"/>
    <col min="14851" max="14851" width="12.7109375" style="84" customWidth="1"/>
    <col min="14852" max="14852" width="10.7109375" style="84" customWidth="1"/>
    <col min="14853" max="14853" width="14.7109375" style="84" customWidth="1"/>
    <col min="14854" max="14854" width="4.7109375" style="84" customWidth="1"/>
    <col min="14855" max="14855" width="10.7109375" style="84" customWidth="1"/>
    <col min="14856" max="14856" width="9.7109375" style="84" customWidth="1"/>
    <col min="14857" max="14857" width="14.7109375" style="84" customWidth="1"/>
    <col min="14858" max="14858" width="9.7109375" style="84" customWidth="1"/>
    <col min="14859" max="15104" width="11.5703125" style="84"/>
    <col min="15105" max="15105" width="47.140625" style="84" customWidth="1"/>
    <col min="15106" max="15106" width="10.7109375" style="84" customWidth="1"/>
    <col min="15107" max="15107" width="12.7109375" style="84" customWidth="1"/>
    <col min="15108" max="15108" width="10.7109375" style="84" customWidth="1"/>
    <col min="15109" max="15109" width="14.7109375" style="84" customWidth="1"/>
    <col min="15110" max="15110" width="4.7109375" style="84" customWidth="1"/>
    <col min="15111" max="15111" width="10.7109375" style="84" customWidth="1"/>
    <col min="15112" max="15112" width="9.7109375" style="84" customWidth="1"/>
    <col min="15113" max="15113" width="14.7109375" style="84" customWidth="1"/>
    <col min="15114" max="15114" width="9.7109375" style="84" customWidth="1"/>
    <col min="15115" max="15360" width="11.5703125" style="84"/>
    <col min="15361" max="15361" width="47.140625" style="84" customWidth="1"/>
    <col min="15362" max="15362" width="10.7109375" style="84" customWidth="1"/>
    <col min="15363" max="15363" width="12.7109375" style="84" customWidth="1"/>
    <col min="15364" max="15364" width="10.7109375" style="84" customWidth="1"/>
    <col min="15365" max="15365" width="14.7109375" style="84" customWidth="1"/>
    <col min="15366" max="15366" width="4.7109375" style="84" customWidth="1"/>
    <col min="15367" max="15367" width="10.7109375" style="84" customWidth="1"/>
    <col min="15368" max="15368" width="9.7109375" style="84" customWidth="1"/>
    <col min="15369" max="15369" width="14.7109375" style="84" customWidth="1"/>
    <col min="15370" max="15370" width="9.7109375" style="84" customWidth="1"/>
    <col min="15371" max="15616" width="11.5703125" style="84"/>
    <col min="15617" max="15617" width="47.140625" style="84" customWidth="1"/>
    <col min="15618" max="15618" width="10.7109375" style="84" customWidth="1"/>
    <col min="15619" max="15619" width="12.7109375" style="84" customWidth="1"/>
    <col min="15620" max="15620" width="10.7109375" style="84" customWidth="1"/>
    <col min="15621" max="15621" width="14.7109375" style="84" customWidth="1"/>
    <col min="15622" max="15622" width="4.7109375" style="84" customWidth="1"/>
    <col min="15623" max="15623" width="10.7109375" style="84" customWidth="1"/>
    <col min="15624" max="15624" width="9.7109375" style="84" customWidth="1"/>
    <col min="15625" max="15625" width="14.7109375" style="84" customWidth="1"/>
    <col min="15626" max="15626" width="9.7109375" style="84" customWidth="1"/>
    <col min="15627" max="15872" width="11.5703125" style="84"/>
    <col min="15873" max="15873" width="47.140625" style="84" customWidth="1"/>
    <col min="15874" max="15874" width="10.7109375" style="84" customWidth="1"/>
    <col min="15875" max="15875" width="12.7109375" style="84" customWidth="1"/>
    <col min="15876" max="15876" width="10.7109375" style="84" customWidth="1"/>
    <col min="15877" max="15877" width="14.7109375" style="84" customWidth="1"/>
    <col min="15878" max="15878" width="4.7109375" style="84" customWidth="1"/>
    <col min="15879" max="15879" width="10.7109375" style="84" customWidth="1"/>
    <col min="15880" max="15880" width="9.7109375" style="84" customWidth="1"/>
    <col min="15881" max="15881" width="14.7109375" style="84" customWidth="1"/>
    <col min="15882" max="15882" width="9.7109375" style="84" customWidth="1"/>
    <col min="15883" max="16128" width="11.5703125" style="84"/>
    <col min="16129" max="16129" width="47.140625" style="84" customWidth="1"/>
    <col min="16130" max="16130" width="10.7109375" style="84" customWidth="1"/>
    <col min="16131" max="16131" width="12.7109375" style="84" customWidth="1"/>
    <col min="16132" max="16132" width="10.7109375" style="84" customWidth="1"/>
    <col min="16133" max="16133" width="14.7109375" style="84" customWidth="1"/>
    <col min="16134" max="16134" width="4.7109375" style="84" customWidth="1"/>
    <col min="16135" max="16135" width="10.7109375" style="84" customWidth="1"/>
    <col min="16136" max="16136" width="9.7109375" style="84" customWidth="1"/>
    <col min="16137" max="16137" width="14.7109375" style="84" customWidth="1"/>
    <col min="16138" max="16138" width="9.7109375" style="84" customWidth="1"/>
    <col min="16139" max="16384" width="11.5703125" style="84"/>
  </cols>
  <sheetData>
    <row r="1" spans="1:10" s="130" customFormat="1" ht="53.45" customHeight="1">
      <c r="A1" s="133" t="s">
        <v>662</v>
      </c>
      <c r="B1" s="133"/>
      <c r="C1" s="133"/>
      <c r="D1" s="133"/>
      <c r="E1" s="133"/>
      <c r="F1" s="133"/>
      <c r="G1" s="133"/>
      <c r="H1" s="133"/>
      <c r="I1" s="133"/>
      <c r="J1" s="133"/>
    </row>
    <row r="2" spans="1:10" ht="13.5" thickBot="1"/>
    <row r="3" spans="1:10" ht="19.899999999999999" customHeight="1" thickBot="1">
      <c r="F3" s="129"/>
      <c r="G3" s="1069" t="s">
        <v>65</v>
      </c>
      <c r="H3" s="1070"/>
      <c r="I3" s="1070"/>
      <c r="J3" s="1071"/>
    </row>
    <row r="4" spans="1:10" ht="19.899999999999999" customHeight="1" thickBot="1">
      <c r="A4" s="182"/>
      <c r="B4" s="1072">
        <v>2015</v>
      </c>
      <c r="C4" s="1073"/>
      <c r="D4" s="1074">
        <v>2016</v>
      </c>
      <c r="E4" s="1073"/>
      <c r="F4" s="88"/>
      <c r="G4" s="1075" t="s">
        <v>235</v>
      </c>
      <c r="H4" s="1076"/>
      <c r="I4" s="1077" t="s">
        <v>237</v>
      </c>
      <c r="J4" s="1076"/>
    </row>
    <row r="5" spans="1:10" ht="27" customHeight="1" thickBot="1">
      <c r="A5" s="183"/>
      <c r="B5" s="737" t="s">
        <v>235</v>
      </c>
      <c r="C5" s="655" t="s">
        <v>41</v>
      </c>
      <c r="D5" s="737" t="s">
        <v>235</v>
      </c>
      <c r="E5" s="655" t="s">
        <v>41</v>
      </c>
      <c r="F5" s="88"/>
      <c r="G5" s="720" t="s">
        <v>235</v>
      </c>
      <c r="H5" s="772" t="s">
        <v>110</v>
      </c>
      <c r="I5" s="833" t="s">
        <v>41</v>
      </c>
      <c r="J5" s="772" t="s">
        <v>110</v>
      </c>
    </row>
    <row r="6" spans="1:10" ht="18" customHeight="1">
      <c r="A6" s="178" t="s">
        <v>269</v>
      </c>
      <c r="B6" s="192">
        <v>2</v>
      </c>
      <c r="C6" s="478">
        <v>7771.2430899999999</v>
      </c>
      <c r="D6" s="192">
        <v>2</v>
      </c>
      <c r="E6" s="478">
        <v>2133.3245200000001</v>
      </c>
      <c r="G6" s="834">
        <f>D6-B6</f>
        <v>0</v>
      </c>
      <c r="H6" s="883">
        <f>(D6-B6)/B6</f>
        <v>0</v>
      </c>
      <c r="I6" s="836">
        <f>E6-C6</f>
        <v>-5637.9185699999998</v>
      </c>
      <c r="J6" s="884">
        <f>(E6-C6)/C6</f>
        <v>-0.7254847782660212</v>
      </c>
    </row>
    <row r="7" spans="1:10" ht="18" customHeight="1">
      <c r="A7" s="179" t="s">
        <v>270</v>
      </c>
      <c r="B7" s="477">
        <v>2</v>
      </c>
      <c r="C7" s="479">
        <v>358.22681</v>
      </c>
      <c r="D7" s="477">
        <v>2</v>
      </c>
      <c r="E7" s="479">
        <v>5761.1761799999995</v>
      </c>
      <c r="G7" s="834">
        <f>D7-B7</f>
        <v>0</v>
      </c>
      <c r="H7" s="883">
        <f>(D7-B7)/B7</f>
        <v>0</v>
      </c>
      <c r="I7" s="836">
        <f>E7-C7</f>
        <v>5402.9493699999994</v>
      </c>
      <c r="J7" s="884">
        <f>(E7-C7)/C7</f>
        <v>15.082481877891828</v>
      </c>
    </row>
    <row r="8" spans="1:10" ht="18" customHeight="1">
      <c r="A8" s="179" t="s">
        <v>271</v>
      </c>
      <c r="B8" s="477">
        <v>0</v>
      </c>
      <c r="C8" s="479">
        <v>0</v>
      </c>
      <c r="D8" s="477">
        <v>3</v>
      </c>
      <c r="E8" s="479">
        <v>1340.9743899999999</v>
      </c>
      <c r="G8" s="834">
        <f>D8-B8</f>
        <v>3</v>
      </c>
      <c r="H8" s="883"/>
      <c r="I8" s="836">
        <f>E8-C8</f>
        <v>1340.9743899999999</v>
      </c>
      <c r="J8" s="885"/>
    </row>
    <row r="9" spans="1:10" ht="18" customHeight="1" thickBot="1">
      <c r="A9" s="184" t="s">
        <v>272</v>
      </c>
      <c r="B9" s="193">
        <v>0</v>
      </c>
      <c r="C9" s="480">
        <v>0</v>
      </c>
      <c r="D9" s="193">
        <v>3</v>
      </c>
      <c r="E9" s="480">
        <v>10127.179990000001</v>
      </c>
      <c r="G9" s="842">
        <f>D9-B9</f>
        <v>3</v>
      </c>
      <c r="H9" s="886"/>
      <c r="I9" s="836">
        <f>E9-C9</f>
        <v>10127.179990000001</v>
      </c>
      <c r="J9" s="885"/>
    </row>
    <row r="10" spans="1:10" ht="18" customHeight="1" thickBot="1">
      <c r="A10" s="738" t="s">
        <v>240</v>
      </c>
      <c r="B10" s="739">
        <v>4</v>
      </c>
      <c r="C10" s="740">
        <v>8129.47</v>
      </c>
      <c r="D10" s="739">
        <v>10</v>
      </c>
      <c r="E10" s="740">
        <v>19362.654999999999</v>
      </c>
      <c r="G10" s="845">
        <f>D10-B10</f>
        <v>6</v>
      </c>
      <c r="H10" s="887">
        <f>(D10-B10)/B10</f>
        <v>1.5</v>
      </c>
      <c r="I10" s="888">
        <f>E10-C10</f>
        <v>11233.184999999998</v>
      </c>
      <c r="J10" s="887">
        <f>(E10-C10)/C10</f>
        <v>1.3817856514631333</v>
      </c>
    </row>
    <row r="11" spans="1:10" ht="18" customHeight="1"/>
  </sheetData>
  <mergeCells count="5">
    <mergeCell ref="G3:J3"/>
    <mergeCell ref="B4:C4"/>
    <mergeCell ref="D4:E4"/>
    <mergeCell ref="G4:H4"/>
    <mergeCell ref="I4:J4"/>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2" sqref="A2"/>
    </sheetView>
  </sheetViews>
  <sheetFormatPr baseColWidth="10" defaultRowHeight="12.75"/>
  <cols>
    <col min="1" max="1" width="30.7109375" style="84" customWidth="1"/>
    <col min="2" max="3" width="20.7109375" style="84" customWidth="1"/>
    <col min="4" max="4" width="21.42578125" style="84" customWidth="1"/>
    <col min="5" max="256" width="11.5703125" style="84"/>
    <col min="257" max="257" width="30.7109375" style="84" customWidth="1"/>
    <col min="258" max="259" width="20.7109375" style="84" customWidth="1"/>
    <col min="260" max="260" width="21.42578125" style="84" customWidth="1"/>
    <col min="261" max="512" width="11.5703125" style="84"/>
    <col min="513" max="513" width="30.7109375" style="84" customWidth="1"/>
    <col min="514" max="515" width="20.7109375" style="84" customWidth="1"/>
    <col min="516" max="516" width="21.42578125" style="84" customWidth="1"/>
    <col min="517" max="768" width="11.5703125" style="84"/>
    <col min="769" max="769" width="30.7109375" style="84" customWidth="1"/>
    <col min="770" max="771" width="20.7109375" style="84" customWidth="1"/>
    <col min="772" max="772" width="21.42578125" style="84" customWidth="1"/>
    <col min="773" max="1024" width="11.5703125" style="84"/>
    <col min="1025" max="1025" width="30.7109375" style="84" customWidth="1"/>
    <col min="1026" max="1027" width="20.7109375" style="84" customWidth="1"/>
    <col min="1028" max="1028" width="21.42578125" style="84" customWidth="1"/>
    <col min="1029" max="1280" width="11.5703125" style="84"/>
    <col min="1281" max="1281" width="30.7109375" style="84" customWidth="1"/>
    <col min="1282" max="1283" width="20.7109375" style="84" customWidth="1"/>
    <col min="1284" max="1284" width="21.42578125" style="84" customWidth="1"/>
    <col min="1285" max="1536" width="11.5703125" style="84"/>
    <col min="1537" max="1537" width="30.7109375" style="84" customWidth="1"/>
    <col min="1538" max="1539" width="20.7109375" style="84" customWidth="1"/>
    <col min="1540" max="1540" width="21.42578125" style="84" customWidth="1"/>
    <col min="1541" max="1792" width="11.5703125" style="84"/>
    <col min="1793" max="1793" width="30.7109375" style="84" customWidth="1"/>
    <col min="1794" max="1795" width="20.7109375" style="84" customWidth="1"/>
    <col min="1796" max="1796" width="21.42578125" style="84" customWidth="1"/>
    <col min="1797" max="2048" width="11.5703125" style="84"/>
    <col min="2049" max="2049" width="30.7109375" style="84" customWidth="1"/>
    <col min="2050" max="2051" width="20.7109375" style="84" customWidth="1"/>
    <col min="2052" max="2052" width="21.42578125" style="84" customWidth="1"/>
    <col min="2053" max="2304" width="11.5703125" style="84"/>
    <col min="2305" max="2305" width="30.7109375" style="84" customWidth="1"/>
    <col min="2306" max="2307" width="20.7109375" style="84" customWidth="1"/>
    <col min="2308" max="2308" width="21.42578125" style="84" customWidth="1"/>
    <col min="2309" max="2560" width="11.5703125" style="84"/>
    <col min="2561" max="2561" width="30.7109375" style="84" customWidth="1"/>
    <col min="2562" max="2563" width="20.7109375" style="84" customWidth="1"/>
    <col min="2564" max="2564" width="21.42578125" style="84" customWidth="1"/>
    <col min="2565" max="2816" width="11.5703125" style="84"/>
    <col min="2817" max="2817" width="30.7109375" style="84" customWidth="1"/>
    <col min="2818" max="2819" width="20.7109375" style="84" customWidth="1"/>
    <col min="2820" max="2820" width="21.42578125" style="84" customWidth="1"/>
    <col min="2821" max="3072" width="11.5703125" style="84"/>
    <col min="3073" max="3073" width="30.7109375" style="84" customWidth="1"/>
    <col min="3074" max="3075" width="20.7109375" style="84" customWidth="1"/>
    <col min="3076" max="3076" width="21.42578125" style="84" customWidth="1"/>
    <col min="3077" max="3328" width="11.5703125" style="84"/>
    <col min="3329" max="3329" width="30.7109375" style="84" customWidth="1"/>
    <col min="3330" max="3331" width="20.7109375" style="84" customWidth="1"/>
    <col min="3332" max="3332" width="21.42578125" style="84" customWidth="1"/>
    <col min="3333" max="3584" width="11.5703125" style="84"/>
    <col min="3585" max="3585" width="30.7109375" style="84" customWidth="1"/>
    <col min="3586" max="3587" width="20.7109375" style="84" customWidth="1"/>
    <col min="3588" max="3588" width="21.42578125" style="84" customWidth="1"/>
    <col min="3589" max="3840" width="11.5703125" style="84"/>
    <col min="3841" max="3841" width="30.7109375" style="84" customWidth="1"/>
    <col min="3842" max="3843" width="20.7109375" style="84" customWidth="1"/>
    <col min="3844" max="3844" width="21.42578125" style="84" customWidth="1"/>
    <col min="3845" max="4096" width="11.5703125" style="84"/>
    <col min="4097" max="4097" width="30.7109375" style="84" customWidth="1"/>
    <col min="4098" max="4099" width="20.7109375" style="84" customWidth="1"/>
    <col min="4100" max="4100" width="21.42578125" style="84" customWidth="1"/>
    <col min="4101" max="4352" width="11.5703125" style="84"/>
    <col min="4353" max="4353" width="30.7109375" style="84" customWidth="1"/>
    <col min="4354" max="4355" width="20.7109375" style="84" customWidth="1"/>
    <col min="4356" max="4356" width="21.42578125" style="84" customWidth="1"/>
    <col min="4357" max="4608" width="11.5703125" style="84"/>
    <col min="4609" max="4609" width="30.7109375" style="84" customWidth="1"/>
    <col min="4610" max="4611" width="20.7109375" style="84" customWidth="1"/>
    <col min="4612" max="4612" width="21.42578125" style="84" customWidth="1"/>
    <col min="4613" max="4864" width="11.5703125" style="84"/>
    <col min="4865" max="4865" width="30.7109375" style="84" customWidth="1"/>
    <col min="4866" max="4867" width="20.7109375" style="84" customWidth="1"/>
    <col min="4868" max="4868" width="21.42578125" style="84" customWidth="1"/>
    <col min="4869" max="5120" width="11.5703125" style="84"/>
    <col min="5121" max="5121" width="30.7109375" style="84" customWidth="1"/>
    <col min="5122" max="5123" width="20.7109375" style="84" customWidth="1"/>
    <col min="5124" max="5124" width="21.42578125" style="84" customWidth="1"/>
    <col min="5125" max="5376" width="11.5703125" style="84"/>
    <col min="5377" max="5377" width="30.7109375" style="84" customWidth="1"/>
    <col min="5378" max="5379" width="20.7109375" style="84" customWidth="1"/>
    <col min="5380" max="5380" width="21.42578125" style="84" customWidth="1"/>
    <col min="5381" max="5632" width="11.5703125" style="84"/>
    <col min="5633" max="5633" width="30.7109375" style="84" customWidth="1"/>
    <col min="5634" max="5635" width="20.7109375" style="84" customWidth="1"/>
    <col min="5636" max="5636" width="21.42578125" style="84" customWidth="1"/>
    <col min="5637" max="5888" width="11.5703125" style="84"/>
    <col min="5889" max="5889" width="30.7109375" style="84" customWidth="1"/>
    <col min="5890" max="5891" width="20.7109375" style="84" customWidth="1"/>
    <col min="5892" max="5892" width="21.42578125" style="84" customWidth="1"/>
    <col min="5893" max="6144" width="11.5703125" style="84"/>
    <col min="6145" max="6145" width="30.7109375" style="84" customWidth="1"/>
    <col min="6146" max="6147" width="20.7109375" style="84" customWidth="1"/>
    <col min="6148" max="6148" width="21.42578125" style="84" customWidth="1"/>
    <col min="6149" max="6400" width="11.5703125" style="84"/>
    <col min="6401" max="6401" width="30.7109375" style="84" customWidth="1"/>
    <col min="6402" max="6403" width="20.7109375" style="84" customWidth="1"/>
    <col min="6404" max="6404" width="21.42578125" style="84" customWidth="1"/>
    <col min="6405" max="6656" width="11.5703125" style="84"/>
    <col min="6657" max="6657" width="30.7109375" style="84" customWidth="1"/>
    <col min="6658" max="6659" width="20.7109375" style="84" customWidth="1"/>
    <col min="6660" max="6660" width="21.42578125" style="84" customWidth="1"/>
    <col min="6661" max="6912" width="11.5703125" style="84"/>
    <col min="6913" max="6913" width="30.7109375" style="84" customWidth="1"/>
    <col min="6914" max="6915" width="20.7109375" style="84" customWidth="1"/>
    <col min="6916" max="6916" width="21.42578125" style="84" customWidth="1"/>
    <col min="6917" max="7168" width="11.5703125" style="84"/>
    <col min="7169" max="7169" width="30.7109375" style="84" customWidth="1"/>
    <col min="7170" max="7171" width="20.7109375" style="84" customWidth="1"/>
    <col min="7172" max="7172" width="21.42578125" style="84" customWidth="1"/>
    <col min="7173" max="7424" width="11.5703125" style="84"/>
    <col min="7425" max="7425" width="30.7109375" style="84" customWidth="1"/>
    <col min="7426" max="7427" width="20.7109375" style="84" customWidth="1"/>
    <col min="7428" max="7428" width="21.42578125" style="84" customWidth="1"/>
    <col min="7429" max="7680" width="11.5703125" style="84"/>
    <col min="7681" max="7681" width="30.7109375" style="84" customWidth="1"/>
    <col min="7682" max="7683" width="20.7109375" style="84" customWidth="1"/>
    <col min="7684" max="7684" width="21.42578125" style="84" customWidth="1"/>
    <col min="7685" max="7936" width="11.5703125" style="84"/>
    <col min="7937" max="7937" width="30.7109375" style="84" customWidth="1"/>
    <col min="7938" max="7939" width="20.7109375" style="84" customWidth="1"/>
    <col min="7940" max="7940" width="21.42578125" style="84" customWidth="1"/>
    <col min="7941" max="8192" width="11.5703125" style="84"/>
    <col min="8193" max="8193" width="30.7109375" style="84" customWidth="1"/>
    <col min="8194" max="8195" width="20.7109375" style="84" customWidth="1"/>
    <col min="8196" max="8196" width="21.42578125" style="84" customWidth="1"/>
    <col min="8197" max="8448" width="11.5703125" style="84"/>
    <col min="8449" max="8449" width="30.7109375" style="84" customWidth="1"/>
    <col min="8450" max="8451" width="20.7109375" style="84" customWidth="1"/>
    <col min="8452" max="8452" width="21.42578125" style="84" customWidth="1"/>
    <col min="8453" max="8704" width="11.5703125" style="84"/>
    <col min="8705" max="8705" width="30.7109375" style="84" customWidth="1"/>
    <col min="8706" max="8707" width="20.7109375" style="84" customWidth="1"/>
    <col min="8708" max="8708" width="21.42578125" style="84" customWidth="1"/>
    <col min="8709" max="8960" width="11.5703125" style="84"/>
    <col min="8961" max="8961" width="30.7109375" style="84" customWidth="1"/>
    <col min="8962" max="8963" width="20.7109375" style="84" customWidth="1"/>
    <col min="8964" max="8964" width="21.42578125" style="84" customWidth="1"/>
    <col min="8965" max="9216" width="11.5703125" style="84"/>
    <col min="9217" max="9217" width="30.7109375" style="84" customWidth="1"/>
    <col min="9218" max="9219" width="20.7109375" style="84" customWidth="1"/>
    <col min="9220" max="9220" width="21.42578125" style="84" customWidth="1"/>
    <col min="9221" max="9472" width="11.5703125" style="84"/>
    <col min="9473" max="9473" width="30.7109375" style="84" customWidth="1"/>
    <col min="9474" max="9475" width="20.7109375" style="84" customWidth="1"/>
    <col min="9476" max="9476" width="21.42578125" style="84" customWidth="1"/>
    <col min="9477" max="9728" width="11.5703125" style="84"/>
    <col min="9729" max="9729" width="30.7109375" style="84" customWidth="1"/>
    <col min="9730" max="9731" width="20.7109375" style="84" customWidth="1"/>
    <col min="9732" max="9732" width="21.42578125" style="84" customWidth="1"/>
    <col min="9733" max="9984" width="11.5703125" style="84"/>
    <col min="9985" max="9985" width="30.7109375" style="84" customWidth="1"/>
    <col min="9986" max="9987" width="20.7109375" style="84" customWidth="1"/>
    <col min="9988" max="9988" width="21.42578125" style="84" customWidth="1"/>
    <col min="9989" max="10240" width="11.5703125" style="84"/>
    <col min="10241" max="10241" width="30.7109375" style="84" customWidth="1"/>
    <col min="10242" max="10243" width="20.7109375" style="84" customWidth="1"/>
    <col min="10244" max="10244" width="21.42578125" style="84" customWidth="1"/>
    <col min="10245" max="10496" width="11.5703125" style="84"/>
    <col min="10497" max="10497" width="30.7109375" style="84" customWidth="1"/>
    <col min="10498" max="10499" width="20.7109375" style="84" customWidth="1"/>
    <col min="10500" max="10500" width="21.42578125" style="84" customWidth="1"/>
    <col min="10501" max="10752" width="11.5703125" style="84"/>
    <col min="10753" max="10753" width="30.7109375" style="84" customWidth="1"/>
    <col min="10754" max="10755" width="20.7109375" style="84" customWidth="1"/>
    <col min="10756" max="10756" width="21.42578125" style="84" customWidth="1"/>
    <col min="10757" max="11008" width="11.5703125" style="84"/>
    <col min="11009" max="11009" width="30.7109375" style="84" customWidth="1"/>
    <col min="11010" max="11011" width="20.7109375" style="84" customWidth="1"/>
    <col min="11012" max="11012" width="21.42578125" style="84" customWidth="1"/>
    <col min="11013" max="11264" width="11.5703125" style="84"/>
    <col min="11265" max="11265" width="30.7109375" style="84" customWidth="1"/>
    <col min="11266" max="11267" width="20.7109375" style="84" customWidth="1"/>
    <col min="11268" max="11268" width="21.42578125" style="84" customWidth="1"/>
    <col min="11269" max="11520" width="11.5703125" style="84"/>
    <col min="11521" max="11521" width="30.7109375" style="84" customWidth="1"/>
    <col min="11522" max="11523" width="20.7109375" style="84" customWidth="1"/>
    <col min="11524" max="11524" width="21.42578125" style="84" customWidth="1"/>
    <col min="11525" max="11776" width="11.5703125" style="84"/>
    <col min="11777" max="11777" width="30.7109375" style="84" customWidth="1"/>
    <col min="11778" max="11779" width="20.7109375" style="84" customWidth="1"/>
    <col min="11780" max="11780" width="21.42578125" style="84" customWidth="1"/>
    <col min="11781" max="12032" width="11.5703125" style="84"/>
    <col min="12033" max="12033" width="30.7109375" style="84" customWidth="1"/>
    <col min="12034" max="12035" width="20.7109375" style="84" customWidth="1"/>
    <col min="12036" max="12036" width="21.42578125" style="84" customWidth="1"/>
    <col min="12037" max="12288" width="11.5703125" style="84"/>
    <col min="12289" max="12289" width="30.7109375" style="84" customWidth="1"/>
    <col min="12290" max="12291" width="20.7109375" style="84" customWidth="1"/>
    <col min="12292" max="12292" width="21.42578125" style="84" customWidth="1"/>
    <col min="12293" max="12544" width="11.5703125" style="84"/>
    <col min="12545" max="12545" width="30.7109375" style="84" customWidth="1"/>
    <col min="12546" max="12547" width="20.7109375" style="84" customWidth="1"/>
    <col min="12548" max="12548" width="21.42578125" style="84" customWidth="1"/>
    <col min="12549" max="12800" width="11.5703125" style="84"/>
    <col min="12801" max="12801" width="30.7109375" style="84" customWidth="1"/>
    <col min="12802" max="12803" width="20.7109375" style="84" customWidth="1"/>
    <col min="12804" max="12804" width="21.42578125" style="84" customWidth="1"/>
    <col min="12805" max="13056" width="11.5703125" style="84"/>
    <col min="13057" max="13057" width="30.7109375" style="84" customWidth="1"/>
    <col min="13058" max="13059" width="20.7109375" style="84" customWidth="1"/>
    <col min="13060" max="13060" width="21.42578125" style="84" customWidth="1"/>
    <col min="13061" max="13312" width="11.5703125" style="84"/>
    <col min="13313" max="13313" width="30.7109375" style="84" customWidth="1"/>
    <col min="13314" max="13315" width="20.7109375" style="84" customWidth="1"/>
    <col min="13316" max="13316" width="21.42578125" style="84" customWidth="1"/>
    <col min="13317" max="13568" width="11.5703125" style="84"/>
    <col min="13569" max="13569" width="30.7109375" style="84" customWidth="1"/>
    <col min="13570" max="13571" width="20.7109375" style="84" customWidth="1"/>
    <col min="13572" max="13572" width="21.42578125" style="84" customWidth="1"/>
    <col min="13573" max="13824" width="11.5703125" style="84"/>
    <col min="13825" max="13825" width="30.7109375" style="84" customWidth="1"/>
    <col min="13826" max="13827" width="20.7109375" style="84" customWidth="1"/>
    <col min="13828" max="13828" width="21.42578125" style="84" customWidth="1"/>
    <col min="13829" max="14080" width="11.5703125" style="84"/>
    <col min="14081" max="14081" width="30.7109375" style="84" customWidth="1"/>
    <col min="14082" max="14083" width="20.7109375" style="84" customWidth="1"/>
    <col min="14084" max="14084" width="21.42578125" style="84" customWidth="1"/>
    <col min="14085" max="14336" width="11.5703125" style="84"/>
    <col min="14337" max="14337" width="30.7109375" style="84" customWidth="1"/>
    <col min="14338" max="14339" width="20.7109375" style="84" customWidth="1"/>
    <col min="14340" max="14340" width="21.42578125" style="84" customWidth="1"/>
    <col min="14341" max="14592" width="11.5703125" style="84"/>
    <col min="14593" max="14593" width="30.7109375" style="84" customWidth="1"/>
    <col min="14594" max="14595" width="20.7109375" style="84" customWidth="1"/>
    <col min="14596" max="14596" width="21.42578125" style="84" customWidth="1"/>
    <col min="14597" max="14848" width="11.5703125" style="84"/>
    <col min="14849" max="14849" width="30.7109375" style="84" customWidth="1"/>
    <col min="14850" max="14851" width="20.7109375" style="84" customWidth="1"/>
    <col min="14852" max="14852" width="21.42578125" style="84" customWidth="1"/>
    <col min="14853" max="15104" width="11.5703125" style="84"/>
    <col min="15105" max="15105" width="30.7109375" style="84" customWidth="1"/>
    <col min="15106" max="15107" width="20.7109375" style="84" customWidth="1"/>
    <col min="15108" max="15108" width="21.42578125" style="84" customWidth="1"/>
    <col min="15109" max="15360" width="11.5703125" style="84"/>
    <col min="15361" max="15361" width="30.7109375" style="84" customWidth="1"/>
    <col min="15362" max="15363" width="20.7109375" style="84" customWidth="1"/>
    <col min="15364" max="15364" width="21.42578125" style="84" customWidth="1"/>
    <col min="15365" max="15616" width="11.5703125" style="84"/>
    <col min="15617" max="15617" width="30.7109375" style="84" customWidth="1"/>
    <col min="15618" max="15619" width="20.7109375" style="84" customWidth="1"/>
    <col min="15620" max="15620" width="21.42578125" style="84" customWidth="1"/>
    <col min="15621" max="15872" width="11.5703125" style="84"/>
    <col min="15873" max="15873" width="30.7109375" style="84" customWidth="1"/>
    <col min="15874" max="15875" width="20.7109375" style="84" customWidth="1"/>
    <col min="15876" max="15876" width="21.42578125" style="84" customWidth="1"/>
    <col min="15877" max="16128" width="11.5703125" style="84"/>
    <col min="16129" max="16129" width="30.7109375" style="84" customWidth="1"/>
    <col min="16130" max="16131" width="20.7109375" style="84" customWidth="1"/>
    <col min="16132" max="16132" width="21.42578125" style="84" customWidth="1"/>
    <col min="16133" max="16384" width="11.5703125" style="84"/>
  </cols>
  <sheetData>
    <row r="1" spans="1:7" s="130" customFormat="1" ht="53.45" customHeight="1">
      <c r="A1" s="133" t="s">
        <v>273</v>
      </c>
      <c r="B1" s="133"/>
      <c r="C1" s="133"/>
      <c r="D1" s="133"/>
      <c r="E1" s="132"/>
      <c r="F1" s="132"/>
      <c r="G1" s="132"/>
    </row>
    <row r="30" spans="1:4" ht="13.5" thickBot="1"/>
    <row r="31" spans="1:4" s="187" customFormat="1" ht="26.25" thickBot="1">
      <c r="A31" s="185"/>
      <c r="B31" s="186" t="s">
        <v>274</v>
      </c>
      <c r="C31" s="186" t="s">
        <v>275</v>
      </c>
      <c r="D31" s="186" t="s">
        <v>276</v>
      </c>
    </row>
    <row r="32" spans="1:4" ht="18" customHeight="1">
      <c r="A32" s="1123" t="s">
        <v>277</v>
      </c>
      <c r="B32" s="1124">
        <v>107</v>
      </c>
      <c r="C32" s="1124">
        <v>67</v>
      </c>
      <c r="D32" s="1124">
        <v>174</v>
      </c>
    </row>
    <row r="33" spans="1:4" ht="18" customHeight="1" thickBot="1">
      <c r="A33" s="1125" t="s">
        <v>278</v>
      </c>
      <c r="B33" s="1126">
        <v>73</v>
      </c>
      <c r="C33" s="1126">
        <v>36</v>
      </c>
      <c r="D33" s="1126">
        <v>109</v>
      </c>
    </row>
    <row r="34" spans="1:4" ht="18" customHeight="1" thickBot="1">
      <c r="A34" s="91" t="s">
        <v>279</v>
      </c>
      <c r="B34" s="1127">
        <v>180</v>
      </c>
      <c r="C34" s="1127">
        <v>103</v>
      </c>
      <c r="D34" s="1127">
        <v>283</v>
      </c>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E39" sqref="E39"/>
    </sheetView>
  </sheetViews>
  <sheetFormatPr baseColWidth="10" defaultRowHeight="12.75"/>
  <cols>
    <col min="1" max="1" width="43.7109375" style="84" customWidth="1"/>
    <col min="2" max="2" width="26.85546875" style="84" customWidth="1"/>
    <col min="3" max="3" width="13.28515625" style="84" customWidth="1"/>
    <col min="4" max="4" width="21" style="84" customWidth="1"/>
    <col min="5" max="256" width="11.5703125" style="84"/>
    <col min="257" max="257" width="43.7109375" style="84" customWidth="1"/>
    <col min="258" max="258" width="26.85546875" style="84" customWidth="1"/>
    <col min="259" max="259" width="13.28515625" style="84" customWidth="1"/>
    <col min="260" max="260" width="21" style="84" customWidth="1"/>
    <col min="261" max="512" width="11.5703125" style="84"/>
    <col min="513" max="513" width="43.7109375" style="84" customWidth="1"/>
    <col min="514" max="514" width="26.85546875" style="84" customWidth="1"/>
    <col min="515" max="515" width="13.28515625" style="84" customWidth="1"/>
    <col min="516" max="516" width="21" style="84" customWidth="1"/>
    <col min="517" max="768" width="11.5703125" style="84"/>
    <col min="769" max="769" width="43.7109375" style="84" customWidth="1"/>
    <col min="770" max="770" width="26.85546875" style="84" customWidth="1"/>
    <col min="771" max="771" width="13.28515625" style="84" customWidth="1"/>
    <col min="772" max="772" width="21" style="84" customWidth="1"/>
    <col min="773" max="1024" width="11.5703125" style="84"/>
    <col min="1025" max="1025" width="43.7109375" style="84" customWidth="1"/>
    <col min="1026" max="1026" width="26.85546875" style="84" customWidth="1"/>
    <col min="1027" max="1027" width="13.28515625" style="84" customWidth="1"/>
    <col min="1028" max="1028" width="21" style="84" customWidth="1"/>
    <col min="1029" max="1280" width="11.5703125" style="84"/>
    <col min="1281" max="1281" width="43.7109375" style="84" customWidth="1"/>
    <col min="1282" max="1282" width="26.85546875" style="84" customWidth="1"/>
    <col min="1283" max="1283" width="13.28515625" style="84" customWidth="1"/>
    <col min="1284" max="1284" width="21" style="84" customWidth="1"/>
    <col min="1285" max="1536" width="11.5703125" style="84"/>
    <col min="1537" max="1537" width="43.7109375" style="84" customWidth="1"/>
    <col min="1538" max="1538" width="26.85546875" style="84" customWidth="1"/>
    <col min="1539" max="1539" width="13.28515625" style="84" customWidth="1"/>
    <col min="1540" max="1540" width="21" style="84" customWidth="1"/>
    <col min="1541" max="1792" width="11.5703125" style="84"/>
    <col min="1793" max="1793" width="43.7109375" style="84" customWidth="1"/>
    <col min="1794" max="1794" width="26.85546875" style="84" customWidth="1"/>
    <col min="1795" max="1795" width="13.28515625" style="84" customWidth="1"/>
    <col min="1796" max="1796" width="21" style="84" customWidth="1"/>
    <col min="1797" max="2048" width="11.5703125" style="84"/>
    <col min="2049" max="2049" width="43.7109375" style="84" customWidth="1"/>
    <col min="2050" max="2050" width="26.85546875" style="84" customWidth="1"/>
    <col min="2051" max="2051" width="13.28515625" style="84" customWidth="1"/>
    <col min="2052" max="2052" width="21" style="84" customWidth="1"/>
    <col min="2053" max="2304" width="11.5703125" style="84"/>
    <col min="2305" max="2305" width="43.7109375" style="84" customWidth="1"/>
    <col min="2306" max="2306" width="26.85546875" style="84" customWidth="1"/>
    <col min="2307" max="2307" width="13.28515625" style="84" customWidth="1"/>
    <col min="2308" max="2308" width="21" style="84" customWidth="1"/>
    <col min="2309" max="2560" width="11.5703125" style="84"/>
    <col min="2561" max="2561" width="43.7109375" style="84" customWidth="1"/>
    <col min="2562" max="2562" width="26.85546875" style="84" customWidth="1"/>
    <col min="2563" max="2563" width="13.28515625" style="84" customWidth="1"/>
    <col min="2564" max="2564" width="21" style="84" customWidth="1"/>
    <col min="2565" max="2816" width="11.5703125" style="84"/>
    <col min="2817" max="2817" width="43.7109375" style="84" customWidth="1"/>
    <col min="2818" max="2818" width="26.85546875" style="84" customWidth="1"/>
    <col min="2819" max="2819" width="13.28515625" style="84" customWidth="1"/>
    <col min="2820" max="2820" width="21" style="84" customWidth="1"/>
    <col min="2821" max="3072" width="11.5703125" style="84"/>
    <col min="3073" max="3073" width="43.7109375" style="84" customWidth="1"/>
    <col min="3074" max="3074" width="26.85546875" style="84" customWidth="1"/>
    <col min="3075" max="3075" width="13.28515625" style="84" customWidth="1"/>
    <col min="3076" max="3076" width="21" style="84" customWidth="1"/>
    <col min="3077" max="3328" width="11.5703125" style="84"/>
    <col min="3329" max="3329" width="43.7109375" style="84" customWidth="1"/>
    <col min="3330" max="3330" width="26.85546875" style="84" customWidth="1"/>
    <col min="3331" max="3331" width="13.28515625" style="84" customWidth="1"/>
    <col min="3332" max="3332" width="21" style="84" customWidth="1"/>
    <col min="3333" max="3584" width="11.5703125" style="84"/>
    <col min="3585" max="3585" width="43.7109375" style="84" customWidth="1"/>
    <col min="3586" max="3586" width="26.85546875" style="84" customWidth="1"/>
    <col min="3587" max="3587" width="13.28515625" style="84" customWidth="1"/>
    <col min="3588" max="3588" width="21" style="84" customWidth="1"/>
    <col min="3589" max="3840" width="11.5703125" style="84"/>
    <col min="3841" max="3841" width="43.7109375" style="84" customWidth="1"/>
    <col min="3842" max="3842" width="26.85546875" style="84" customWidth="1"/>
    <col min="3843" max="3843" width="13.28515625" style="84" customWidth="1"/>
    <col min="3844" max="3844" width="21" style="84" customWidth="1"/>
    <col min="3845" max="4096" width="11.5703125" style="84"/>
    <col min="4097" max="4097" width="43.7109375" style="84" customWidth="1"/>
    <col min="4098" max="4098" width="26.85546875" style="84" customWidth="1"/>
    <col min="4099" max="4099" width="13.28515625" style="84" customWidth="1"/>
    <col min="4100" max="4100" width="21" style="84" customWidth="1"/>
    <col min="4101" max="4352" width="11.5703125" style="84"/>
    <col min="4353" max="4353" width="43.7109375" style="84" customWidth="1"/>
    <col min="4354" max="4354" width="26.85546875" style="84" customWidth="1"/>
    <col min="4355" max="4355" width="13.28515625" style="84" customWidth="1"/>
    <col min="4356" max="4356" width="21" style="84" customWidth="1"/>
    <col min="4357" max="4608" width="11.5703125" style="84"/>
    <col min="4609" max="4609" width="43.7109375" style="84" customWidth="1"/>
    <col min="4610" max="4610" width="26.85546875" style="84" customWidth="1"/>
    <col min="4611" max="4611" width="13.28515625" style="84" customWidth="1"/>
    <col min="4612" max="4612" width="21" style="84" customWidth="1"/>
    <col min="4613" max="4864" width="11.5703125" style="84"/>
    <col min="4865" max="4865" width="43.7109375" style="84" customWidth="1"/>
    <col min="4866" max="4866" width="26.85546875" style="84" customWidth="1"/>
    <col min="4867" max="4867" width="13.28515625" style="84" customWidth="1"/>
    <col min="4868" max="4868" width="21" style="84" customWidth="1"/>
    <col min="4869" max="5120" width="11.5703125" style="84"/>
    <col min="5121" max="5121" width="43.7109375" style="84" customWidth="1"/>
    <col min="5122" max="5122" width="26.85546875" style="84" customWidth="1"/>
    <col min="5123" max="5123" width="13.28515625" style="84" customWidth="1"/>
    <col min="5124" max="5124" width="21" style="84" customWidth="1"/>
    <col min="5125" max="5376" width="11.5703125" style="84"/>
    <col min="5377" max="5377" width="43.7109375" style="84" customWidth="1"/>
    <col min="5378" max="5378" width="26.85546875" style="84" customWidth="1"/>
    <col min="5379" max="5379" width="13.28515625" style="84" customWidth="1"/>
    <col min="5380" max="5380" width="21" style="84" customWidth="1"/>
    <col min="5381" max="5632" width="11.5703125" style="84"/>
    <col min="5633" max="5633" width="43.7109375" style="84" customWidth="1"/>
    <col min="5634" max="5634" width="26.85546875" style="84" customWidth="1"/>
    <col min="5635" max="5635" width="13.28515625" style="84" customWidth="1"/>
    <col min="5636" max="5636" width="21" style="84" customWidth="1"/>
    <col min="5637" max="5888" width="11.5703125" style="84"/>
    <col min="5889" max="5889" width="43.7109375" style="84" customWidth="1"/>
    <col min="5890" max="5890" width="26.85546875" style="84" customWidth="1"/>
    <col min="5891" max="5891" width="13.28515625" style="84" customWidth="1"/>
    <col min="5892" max="5892" width="21" style="84" customWidth="1"/>
    <col min="5893" max="6144" width="11.5703125" style="84"/>
    <col min="6145" max="6145" width="43.7109375" style="84" customWidth="1"/>
    <col min="6146" max="6146" width="26.85546875" style="84" customWidth="1"/>
    <col min="6147" max="6147" width="13.28515625" style="84" customWidth="1"/>
    <col min="6148" max="6148" width="21" style="84" customWidth="1"/>
    <col min="6149" max="6400" width="11.5703125" style="84"/>
    <col min="6401" max="6401" width="43.7109375" style="84" customWidth="1"/>
    <col min="6402" max="6402" width="26.85546875" style="84" customWidth="1"/>
    <col min="6403" max="6403" width="13.28515625" style="84" customWidth="1"/>
    <col min="6404" max="6404" width="21" style="84" customWidth="1"/>
    <col min="6405" max="6656" width="11.5703125" style="84"/>
    <col min="6657" max="6657" width="43.7109375" style="84" customWidth="1"/>
    <col min="6658" max="6658" width="26.85546875" style="84" customWidth="1"/>
    <col min="6659" max="6659" width="13.28515625" style="84" customWidth="1"/>
    <col min="6660" max="6660" width="21" style="84" customWidth="1"/>
    <col min="6661" max="6912" width="11.5703125" style="84"/>
    <col min="6913" max="6913" width="43.7109375" style="84" customWidth="1"/>
    <col min="6914" max="6914" width="26.85546875" style="84" customWidth="1"/>
    <col min="6915" max="6915" width="13.28515625" style="84" customWidth="1"/>
    <col min="6916" max="6916" width="21" style="84" customWidth="1"/>
    <col min="6917" max="7168" width="11.5703125" style="84"/>
    <col min="7169" max="7169" width="43.7109375" style="84" customWidth="1"/>
    <col min="7170" max="7170" width="26.85546875" style="84" customWidth="1"/>
    <col min="7171" max="7171" width="13.28515625" style="84" customWidth="1"/>
    <col min="7172" max="7172" width="21" style="84" customWidth="1"/>
    <col min="7173" max="7424" width="11.5703125" style="84"/>
    <col min="7425" max="7425" width="43.7109375" style="84" customWidth="1"/>
    <col min="7426" max="7426" width="26.85546875" style="84" customWidth="1"/>
    <col min="7427" max="7427" width="13.28515625" style="84" customWidth="1"/>
    <col min="7428" max="7428" width="21" style="84" customWidth="1"/>
    <col min="7429" max="7680" width="11.5703125" style="84"/>
    <col min="7681" max="7681" width="43.7109375" style="84" customWidth="1"/>
    <col min="7682" max="7682" width="26.85546875" style="84" customWidth="1"/>
    <col min="7683" max="7683" width="13.28515625" style="84" customWidth="1"/>
    <col min="7684" max="7684" width="21" style="84" customWidth="1"/>
    <col min="7685" max="7936" width="11.5703125" style="84"/>
    <col min="7937" max="7937" width="43.7109375" style="84" customWidth="1"/>
    <col min="7938" max="7938" width="26.85546875" style="84" customWidth="1"/>
    <col min="7939" max="7939" width="13.28515625" style="84" customWidth="1"/>
    <col min="7940" max="7940" width="21" style="84" customWidth="1"/>
    <col min="7941" max="8192" width="11.5703125" style="84"/>
    <col min="8193" max="8193" width="43.7109375" style="84" customWidth="1"/>
    <col min="8194" max="8194" width="26.85546875" style="84" customWidth="1"/>
    <col min="8195" max="8195" width="13.28515625" style="84" customWidth="1"/>
    <col min="8196" max="8196" width="21" style="84" customWidth="1"/>
    <col min="8197" max="8448" width="11.5703125" style="84"/>
    <col min="8449" max="8449" width="43.7109375" style="84" customWidth="1"/>
    <col min="8450" max="8450" width="26.85546875" style="84" customWidth="1"/>
    <col min="8451" max="8451" width="13.28515625" style="84" customWidth="1"/>
    <col min="8452" max="8452" width="21" style="84" customWidth="1"/>
    <col min="8453" max="8704" width="11.5703125" style="84"/>
    <col min="8705" max="8705" width="43.7109375" style="84" customWidth="1"/>
    <col min="8706" max="8706" width="26.85546875" style="84" customWidth="1"/>
    <col min="8707" max="8707" width="13.28515625" style="84" customWidth="1"/>
    <col min="8708" max="8708" width="21" style="84" customWidth="1"/>
    <col min="8709" max="8960" width="11.5703125" style="84"/>
    <col min="8961" max="8961" width="43.7109375" style="84" customWidth="1"/>
    <col min="8962" max="8962" width="26.85546875" style="84" customWidth="1"/>
    <col min="8963" max="8963" width="13.28515625" style="84" customWidth="1"/>
    <col min="8964" max="8964" width="21" style="84" customWidth="1"/>
    <col min="8965" max="9216" width="11.5703125" style="84"/>
    <col min="9217" max="9217" width="43.7109375" style="84" customWidth="1"/>
    <col min="9218" max="9218" width="26.85546875" style="84" customWidth="1"/>
    <col min="9219" max="9219" width="13.28515625" style="84" customWidth="1"/>
    <col min="9220" max="9220" width="21" style="84" customWidth="1"/>
    <col min="9221" max="9472" width="11.5703125" style="84"/>
    <col min="9473" max="9473" width="43.7109375" style="84" customWidth="1"/>
    <col min="9474" max="9474" width="26.85546875" style="84" customWidth="1"/>
    <col min="9475" max="9475" width="13.28515625" style="84" customWidth="1"/>
    <col min="9476" max="9476" width="21" style="84" customWidth="1"/>
    <col min="9477" max="9728" width="11.5703125" style="84"/>
    <col min="9729" max="9729" width="43.7109375" style="84" customWidth="1"/>
    <col min="9730" max="9730" width="26.85546875" style="84" customWidth="1"/>
    <col min="9731" max="9731" width="13.28515625" style="84" customWidth="1"/>
    <col min="9732" max="9732" width="21" style="84" customWidth="1"/>
    <col min="9733" max="9984" width="11.5703125" style="84"/>
    <col min="9985" max="9985" width="43.7109375" style="84" customWidth="1"/>
    <col min="9986" max="9986" width="26.85546875" style="84" customWidth="1"/>
    <col min="9987" max="9987" width="13.28515625" style="84" customWidth="1"/>
    <col min="9988" max="9988" width="21" style="84" customWidth="1"/>
    <col min="9989" max="10240" width="11.5703125" style="84"/>
    <col min="10241" max="10241" width="43.7109375" style="84" customWidth="1"/>
    <col min="10242" max="10242" width="26.85546875" style="84" customWidth="1"/>
    <col min="10243" max="10243" width="13.28515625" style="84" customWidth="1"/>
    <col min="10244" max="10244" width="21" style="84" customWidth="1"/>
    <col min="10245" max="10496" width="11.5703125" style="84"/>
    <col min="10497" max="10497" width="43.7109375" style="84" customWidth="1"/>
    <col min="10498" max="10498" width="26.85546875" style="84" customWidth="1"/>
    <col min="10499" max="10499" width="13.28515625" style="84" customWidth="1"/>
    <col min="10500" max="10500" width="21" style="84" customWidth="1"/>
    <col min="10501" max="10752" width="11.5703125" style="84"/>
    <col min="10753" max="10753" width="43.7109375" style="84" customWidth="1"/>
    <col min="10754" max="10754" width="26.85546875" style="84" customWidth="1"/>
    <col min="10755" max="10755" width="13.28515625" style="84" customWidth="1"/>
    <col min="10756" max="10756" width="21" style="84" customWidth="1"/>
    <col min="10757" max="11008" width="11.5703125" style="84"/>
    <col min="11009" max="11009" width="43.7109375" style="84" customWidth="1"/>
    <col min="11010" max="11010" width="26.85546875" style="84" customWidth="1"/>
    <col min="11011" max="11011" width="13.28515625" style="84" customWidth="1"/>
    <col min="11012" max="11012" width="21" style="84" customWidth="1"/>
    <col min="11013" max="11264" width="11.5703125" style="84"/>
    <col min="11265" max="11265" width="43.7109375" style="84" customWidth="1"/>
    <col min="11266" max="11266" width="26.85546875" style="84" customWidth="1"/>
    <col min="11267" max="11267" width="13.28515625" style="84" customWidth="1"/>
    <col min="11268" max="11268" width="21" style="84" customWidth="1"/>
    <col min="11269" max="11520" width="11.5703125" style="84"/>
    <col min="11521" max="11521" width="43.7109375" style="84" customWidth="1"/>
    <col min="11522" max="11522" width="26.85546875" style="84" customWidth="1"/>
    <col min="11523" max="11523" width="13.28515625" style="84" customWidth="1"/>
    <col min="11524" max="11524" width="21" style="84" customWidth="1"/>
    <col min="11525" max="11776" width="11.5703125" style="84"/>
    <col min="11777" max="11777" width="43.7109375" style="84" customWidth="1"/>
    <col min="11778" max="11778" width="26.85546875" style="84" customWidth="1"/>
    <col min="11779" max="11779" width="13.28515625" style="84" customWidth="1"/>
    <col min="11780" max="11780" width="21" style="84" customWidth="1"/>
    <col min="11781" max="12032" width="11.5703125" style="84"/>
    <col min="12033" max="12033" width="43.7109375" style="84" customWidth="1"/>
    <col min="12034" max="12034" width="26.85546875" style="84" customWidth="1"/>
    <col min="12035" max="12035" width="13.28515625" style="84" customWidth="1"/>
    <col min="12036" max="12036" width="21" style="84" customWidth="1"/>
    <col min="12037" max="12288" width="11.5703125" style="84"/>
    <col min="12289" max="12289" width="43.7109375" style="84" customWidth="1"/>
    <col min="12290" max="12290" width="26.85546875" style="84" customWidth="1"/>
    <col min="12291" max="12291" width="13.28515625" style="84" customWidth="1"/>
    <col min="12292" max="12292" width="21" style="84" customWidth="1"/>
    <col min="12293" max="12544" width="11.5703125" style="84"/>
    <col min="12545" max="12545" width="43.7109375" style="84" customWidth="1"/>
    <col min="12546" max="12546" width="26.85546875" style="84" customWidth="1"/>
    <col min="12547" max="12547" width="13.28515625" style="84" customWidth="1"/>
    <col min="12548" max="12548" width="21" style="84" customWidth="1"/>
    <col min="12549" max="12800" width="11.5703125" style="84"/>
    <col min="12801" max="12801" width="43.7109375" style="84" customWidth="1"/>
    <col min="12802" max="12802" width="26.85546875" style="84" customWidth="1"/>
    <col min="12803" max="12803" width="13.28515625" style="84" customWidth="1"/>
    <col min="12804" max="12804" width="21" style="84" customWidth="1"/>
    <col min="12805" max="13056" width="11.5703125" style="84"/>
    <col min="13057" max="13057" width="43.7109375" style="84" customWidth="1"/>
    <col min="13058" max="13058" width="26.85546875" style="84" customWidth="1"/>
    <col min="13059" max="13059" width="13.28515625" style="84" customWidth="1"/>
    <col min="13060" max="13060" width="21" style="84" customWidth="1"/>
    <col min="13061" max="13312" width="11.5703125" style="84"/>
    <col min="13313" max="13313" width="43.7109375" style="84" customWidth="1"/>
    <col min="13314" max="13314" width="26.85546875" style="84" customWidth="1"/>
    <col min="13315" max="13315" width="13.28515625" style="84" customWidth="1"/>
    <col min="13316" max="13316" width="21" style="84" customWidth="1"/>
    <col min="13317" max="13568" width="11.5703125" style="84"/>
    <col min="13569" max="13569" width="43.7109375" style="84" customWidth="1"/>
    <col min="13570" max="13570" width="26.85546875" style="84" customWidth="1"/>
    <col min="13571" max="13571" width="13.28515625" style="84" customWidth="1"/>
    <col min="13572" max="13572" width="21" style="84" customWidth="1"/>
    <col min="13573" max="13824" width="11.5703125" style="84"/>
    <col min="13825" max="13825" width="43.7109375" style="84" customWidth="1"/>
    <col min="13826" max="13826" width="26.85546875" style="84" customWidth="1"/>
    <col min="13827" max="13827" width="13.28515625" style="84" customWidth="1"/>
    <col min="13828" max="13828" width="21" style="84" customWidth="1"/>
    <col min="13829" max="14080" width="11.5703125" style="84"/>
    <col min="14081" max="14081" width="43.7109375" style="84" customWidth="1"/>
    <col min="14082" max="14082" width="26.85546875" style="84" customWidth="1"/>
    <col min="14083" max="14083" width="13.28515625" style="84" customWidth="1"/>
    <col min="14084" max="14084" width="21" style="84" customWidth="1"/>
    <col min="14085" max="14336" width="11.5703125" style="84"/>
    <col min="14337" max="14337" width="43.7109375" style="84" customWidth="1"/>
    <col min="14338" max="14338" width="26.85546875" style="84" customWidth="1"/>
    <col min="14339" max="14339" width="13.28515625" style="84" customWidth="1"/>
    <col min="14340" max="14340" width="21" style="84" customWidth="1"/>
    <col min="14341" max="14592" width="11.5703125" style="84"/>
    <col min="14593" max="14593" width="43.7109375" style="84" customWidth="1"/>
    <col min="14594" max="14594" width="26.85546875" style="84" customWidth="1"/>
    <col min="14595" max="14595" width="13.28515625" style="84" customWidth="1"/>
    <col min="14596" max="14596" width="21" style="84" customWidth="1"/>
    <col min="14597" max="14848" width="11.5703125" style="84"/>
    <col min="14849" max="14849" width="43.7109375" style="84" customWidth="1"/>
    <col min="14850" max="14850" width="26.85546875" style="84" customWidth="1"/>
    <col min="14851" max="14851" width="13.28515625" style="84" customWidth="1"/>
    <col min="14852" max="14852" width="21" style="84" customWidth="1"/>
    <col min="14853" max="15104" width="11.5703125" style="84"/>
    <col min="15105" max="15105" width="43.7109375" style="84" customWidth="1"/>
    <col min="15106" max="15106" width="26.85546875" style="84" customWidth="1"/>
    <col min="15107" max="15107" width="13.28515625" style="84" customWidth="1"/>
    <col min="15108" max="15108" width="21" style="84" customWidth="1"/>
    <col min="15109" max="15360" width="11.5703125" style="84"/>
    <col min="15361" max="15361" width="43.7109375" style="84" customWidth="1"/>
    <col min="15362" max="15362" width="26.85546875" style="84" customWidth="1"/>
    <col min="15363" max="15363" width="13.28515625" style="84" customWidth="1"/>
    <col min="15364" max="15364" width="21" style="84" customWidth="1"/>
    <col min="15365" max="15616" width="11.5703125" style="84"/>
    <col min="15617" max="15617" width="43.7109375" style="84" customWidth="1"/>
    <col min="15618" max="15618" width="26.85546875" style="84" customWidth="1"/>
    <col min="15619" max="15619" width="13.28515625" style="84" customWidth="1"/>
    <col min="15620" max="15620" width="21" style="84" customWidth="1"/>
    <col min="15621" max="15872" width="11.5703125" style="84"/>
    <col min="15873" max="15873" width="43.7109375" style="84" customWidth="1"/>
    <col min="15874" max="15874" width="26.85546875" style="84" customWidth="1"/>
    <col min="15875" max="15875" width="13.28515625" style="84" customWidth="1"/>
    <col min="15876" max="15876" width="21" style="84" customWidth="1"/>
    <col min="15877" max="16128" width="11.5703125" style="84"/>
    <col min="16129" max="16129" width="43.7109375" style="84" customWidth="1"/>
    <col min="16130" max="16130" width="26.85546875" style="84" customWidth="1"/>
    <col min="16131" max="16131" width="13.28515625" style="84" customWidth="1"/>
    <col min="16132" max="16132" width="21" style="84" customWidth="1"/>
    <col min="16133" max="16384" width="11.5703125" style="84"/>
  </cols>
  <sheetData>
    <row r="1" spans="1:7" s="130" customFormat="1" ht="53.45" customHeight="1">
      <c r="A1" s="133" t="s">
        <v>663</v>
      </c>
      <c r="B1" s="133"/>
      <c r="C1" s="133"/>
      <c r="D1" s="132"/>
      <c r="E1" s="132"/>
      <c r="F1" s="132"/>
      <c r="G1" s="132"/>
    </row>
    <row r="31" spans="1:2" ht="13.5" thickBot="1"/>
    <row r="32" spans="1:2" ht="27" customHeight="1" thickBot="1">
      <c r="A32" s="189"/>
      <c r="B32" s="186" t="s">
        <v>280</v>
      </c>
    </row>
    <row r="33" spans="1:5" s="88" customFormat="1" ht="18" customHeight="1">
      <c r="A33" s="1123" t="s">
        <v>281</v>
      </c>
      <c r="B33" s="1124">
        <v>106</v>
      </c>
      <c r="E33"/>
    </row>
    <row r="34" spans="1:5" s="88" customFormat="1" ht="18" customHeight="1">
      <c r="A34" s="1128" t="s">
        <v>282</v>
      </c>
      <c r="B34" s="1129">
        <v>46</v>
      </c>
      <c r="E34"/>
    </row>
    <row r="35" spans="1:5" s="88" customFormat="1" ht="18" customHeight="1">
      <c r="A35" s="1128" t="s">
        <v>283</v>
      </c>
      <c r="B35" s="1129">
        <v>27</v>
      </c>
      <c r="E35"/>
    </row>
    <row r="36" spans="1:5" s="88" customFormat="1" ht="18" customHeight="1">
      <c r="A36" s="1128" t="s">
        <v>284</v>
      </c>
      <c r="B36" s="1129">
        <v>1</v>
      </c>
      <c r="E36"/>
    </row>
    <row r="37" spans="1:5" ht="18" customHeight="1" thickBot="1">
      <c r="A37" s="379" t="s">
        <v>275</v>
      </c>
      <c r="B37" s="1130">
        <v>103</v>
      </c>
    </row>
    <row r="38" spans="1:5" ht="18" customHeight="1" thickBot="1">
      <c r="A38" s="190" t="s">
        <v>58</v>
      </c>
      <c r="B38" s="191">
        <f>SUM(B33:B37)</f>
        <v>283</v>
      </c>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D22" sqref="D22"/>
    </sheetView>
  </sheetViews>
  <sheetFormatPr baseColWidth="10" defaultRowHeight="12.75"/>
  <cols>
    <col min="1" max="1" width="43.28515625" style="84" customWidth="1"/>
    <col min="2" max="2" width="10.28515625" style="84" customWidth="1"/>
    <col min="3" max="3" width="11.5703125" style="84" customWidth="1"/>
    <col min="4" max="4" width="10.42578125" style="84" customWidth="1"/>
    <col min="5" max="5" width="12.140625" style="84" customWidth="1"/>
    <col min="6" max="6" width="2.28515625" style="84" customWidth="1"/>
    <col min="7" max="7" width="10" style="84" customWidth="1"/>
    <col min="8" max="8" width="9.7109375" style="84" customWidth="1"/>
    <col min="9" max="9" width="11.7109375" style="84" customWidth="1"/>
    <col min="10" max="10" width="9.7109375" style="84" customWidth="1"/>
    <col min="11" max="256" width="11.5703125" style="84"/>
    <col min="257" max="257" width="43.28515625" style="84" customWidth="1"/>
    <col min="258" max="258" width="10.7109375" style="84" customWidth="1"/>
    <col min="259" max="259" width="14.7109375" style="84" customWidth="1"/>
    <col min="260" max="260" width="10.7109375" style="84" customWidth="1"/>
    <col min="261" max="261" width="14.7109375" style="84" customWidth="1"/>
    <col min="262" max="262" width="4.7109375" style="84" customWidth="1"/>
    <col min="263" max="263" width="10.7109375" style="84" customWidth="1"/>
    <col min="264" max="264" width="9.7109375" style="84" customWidth="1"/>
    <col min="265" max="265" width="12.7109375" style="84" customWidth="1"/>
    <col min="266" max="266" width="9.7109375" style="84" customWidth="1"/>
    <col min="267" max="512" width="11.5703125" style="84"/>
    <col min="513" max="513" width="43.28515625" style="84" customWidth="1"/>
    <col min="514" max="514" width="10.7109375" style="84" customWidth="1"/>
    <col min="515" max="515" width="14.7109375" style="84" customWidth="1"/>
    <col min="516" max="516" width="10.7109375" style="84" customWidth="1"/>
    <col min="517" max="517" width="14.7109375" style="84" customWidth="1"/>
    <col min="518" max="518" width="4.7109375" style="84" customWidth="1"/>
    <col min="519" max="519" width="10.7109375" style="84" customWidth="1"/>
    <col min="520" max="520" width="9.7109375" style="84" customWidth="1"/>
    <col min="521" max="521" width="12.7109375" style="84" customWidth="1"/>
    <col min="522" max="522" width="9.7109375" style="84" customWidth="1"/>
    <col min="523" max="768" width="11.5703125" style="84"/>
    <col min="769" max="769" width="43.28515625" style="84" customWidth="1"/>
    <col min="770" max="770" width="10.7109375" style="84" customWidth="1"/>
    <col min="771" max="771" width="14.7109375" style="84" customWidth="1"/>
    <col min="772" max="772" width="10.7109375" style="84" customWidth="1"/>
    <col min="773" max="773" width="14.7109375" style="84" customWidth="1"/>
    <col min="774" max="774" width="4.7109375" style="84" customWidth="1"/>
    <col min="775" max="775" width="10.7109375" style="84" customWidth="1"/>
    <col min="776" max="776" width="9.7109375" style="84" customWidth="1"/>
    <col min="777" max="777" width="12.7109375" style="84" customWidth="1"/>
    <col min="778" max="778" width="9.7109375" style="84" customWidth="1"/>
    <col min="779" max="1024" width="11.5703125" style="84"/>
    <col min="1025" max="1025" width="43.28515625" style="84" customWidth="1"/>
    <col min="1026" max="1026" width="10.7109375" style="84" customWidth="1"/>
    <col min="1027" max="1027" width="14.7109375" style="84" customWidth="1"/>
    <col min="1028" max="1028" width="10.7109375" style="84" customWidth="1"/>
    <col min="1029" max="1029" width="14.7109375" style="84" customWidth="1"/>
    <col min="1030" max="1030" width="4.7109375" style="84" customWidth="1"/>
    <col min="1031" max="1031" width="10.7109375" style="84" customWidth="1"/>
    <col min="1032" max="1032" width="9.7109375" style="84" customWidth="1"/>
    <col min="1033" max="1033" width="12.7109375" style="84" customWidth="1"/>
    <col min="1034" max="1034" width="9.7109375" style="84" customWidth="1"/>
    <col min="1035" max="1280" width="11.5703125" style="84"/>
    <col min="1281" max="1281" width="43.28515625" style="84" customWidth="1"/>
    <col min="1282" max="1282" width="10.7109375" style="84" customWidth="1"/>
    <col min="1283" max="1283" width="14.7109375" style="84" customWidth="1"/>
    <col min="1284" max="1284" width="10.7109375" style="84" customWidth="1"/>
    <col min="1285" max="1285" width="14.7109375" style="84" customWidth="1"/>
    <col min="1286" max="1286" width="4.7109375" style="84" customWidth="1"/>
    <col min="1287" max="1287" width="10.7109375" style="84" customWidth="1"/>
    <col min="1288" max="1288" width="9.7109375" style="84" customWidth="1"/>
    <col min="1289" max="1289" width="12.7109375" style="84" customWidth="1"/>
    <col min="1290" max="1290" width="9.7109375" style="84" customWidth="1"/>
    <col min="1291" max="1536" width="11.5703125" style="84"/>
    <col min="1537" max="1537" width="43.28515625" style="84" customWidth="1"/>
    <col min="1538" max="1538" width="10.7109375" style="84" customWidth="1"/>
    <col min="1539" max="1539" width="14.7109375" style="84" customWidth="1"/>
    <col min="1540" max="1540" width="10.7109375" style="84" customWidth="1"/>
    <col min="1541" max="1541" width="14.7109375" style="84" customWidth="1"/>
    <col min="1542" max="1542" width="4.7109375" style="84" customWidth="1"/>
    <col min="1543" max="1543" width="10.7109375" style="84" customWidth="1"/>
    <col min="1544" max="1544" width="9.7109375" style="84" customWidth="1"/>
    <col min="1545" max="1545" width="12.7109375" style="84" customWidth="1"/>
    <col min="1546" max="1546" width="9.7109375" style="84" customWidth="1"/>
    <col min="1547" max="1792" width="11.5703125" style="84"/>
    <col min="1793" max="1793" width="43.28515625" style="84" customWidth="1"/>
    <col min="1794" max="1794" width="10.7109375" style="84" customWidth="1"/>
    <col min="1795" max="1795" width="14.7109375" style="84" customWidth="1"/>
    <col min="1796" max="1796" width="10.7109375" style="84" customWidth="1"/>
    <col min="1797" max="1797" width="14.7109375" style="84" customWidth="1"/>
    <col min="1798" max="1798" width="4.7109375" style="84" customWidth="1"/>
    <col min="1799" max="1799" width="10.7109375" style="84" customWidth="1"/>
    <col min="1800" max="1800" width="9.7109375" style="84" customWidth="1"/>
    <col min="1801" max="1801" width="12.7109375" style="84" customWidth="1"/>
    <col min="1802" max="1802" width="9.7109375" style="84" customWidth="1"/>
    <col min="1803" max="2048" width="11.5703125" style="84"/>
    <col min="2049" max="2049" width="43.28515625" style="84" customWidth="1"/>
    <col min="2050" max="2050" width="10.7109375" style="84" customWidth="1"/>
    <col min="2051" max="2051" width="14.7109375" style="84" customWidth="1"/>
    <col min="2052" max="2052" width="10.7109375" style="84" customWidth="1"/>
    <col min="2053" max="2053" width="14.7109375" style="84" customWidth="1"/>
    <col min="2054" max="2054" width="4.7109375" style="84" customWidth="1"/>
    <col min="2055" max="2055" width="10.7109375" style="84" customWidth="1"/>
    <col min="2056" max="2056" width="9.7109375" style="84" customWidth="1"/>
    <col min="2057" max="2057" width="12.7109375" style="84" customWidth="1"/>
    <col min="2058" max="2058" width="9.7109375" style="84" customWidth="1"/>
    <col min="2059" max="2304" width="11.5703125" style="84"/>
    <col min="2305" max="2305" width="43.28515625" style="84" customWidth="1"/>
    <col min="2306" max="2306" width="10.7109375" style="84" customWidth="1"/>
    <col min="2307" max="2307" width="14.7109375" style="84" customWidth="1"/>
    <col min="2308" max="2308" width="10.7109375" style="84" customWidth="1"/>
    <col min="2309" max="2309" width="14.7109375" style="84" customWidth="1"/>
    <col min="2310" max="2310" width="4.7109375" style="84" customWidth="1"/>
    <col min="2311" max="2311" width="10.7109375" style="84" customWidth="1"/>
    <col min="2312" max="2312" width="9.7109375" style="84" customWidth="1"/>
    <col min="2313" max="2313" width="12.7109375" style="84" customWidth="1"/>
    <col min="2314" max="2314" width="9.7109375" style="84" customWidth="1"/>
    <col min="2315" max="2560" width="11.5703125" style="84"/>
    <col min="2561" max="2561" width="43.28515625" style="84" customWidth="1"/>
    <col min="2562" max="2562" width="10.7109375" style="84" customWidth="1"/>
    <col min="2563" max="2563" width="14.7109375" style="84" customWidth="1"/>
    <col min="2564" max="2564" width="10.7109375" style="84" customWidth="1"/>
    <col min="2565" max="2565" width="14.7109375" style="84" customWidth="1"/>
    <col min="2566" max="2566" width="4.7109375" style="84" customWidth="1"/>
    <col min="2567" max="2567" width="10.7109375" style="84" customWidth="1"/>
    <col min="2568" max="2568" width="9.7109375" style="84" customWidth="1"/>
    <col min="2569" max="2569" width="12.7109375" style="84" customWidth="1"/>
    <col min="2570" max="2570" width="9.7109375" style="84" customWidth="1"/>
    <col min="2571" max="2816" width="11.5703125" style="84"/>
    <col min="2817" max="2817" width="43.28515625" style="84" customWidth="1"/>
    <col min="2818" max="2818" width="10.7109375" style="84" customWidth="1"/>
    <col min="2819" max="2819" width="14.7109375" style="84" customWidth="1"/>
    <col min="2820" max="2820" width="10.7109375" style="84" customWidth="1"/>
    <col min="2821" max="2821" width="14.7109375" style="84" customWidth="1"/>
    <col min="2822" max="2822" width="4.7109375" style="84" customWidth="1"/>
    <col min="2823" max="2823" width="10.7109375" style="84" customWidth="1"/>
    <col min="2824" max="2824" width="9.7109375" style="84" customWidth="1"/>
    <col min="2825" max="2825" width="12.7109375" style="84" customWidth="1"/>
    <col min="2826" max="2826" width="9.7109375" style="84" customWidth="1"/>
    <col min="2827" max="3072" width="11.5703125" style="84"/>
    <col min="3073" max="3073" width="43.28515625" style="84" customWidth="1"/>
    <col min="3074" max="3074" width="10.7109375" style="84" customWidth="1"/>
    <col min="3075" max="3075" width="14.7109375" style="84" customWidth="1"/>
    <col min="3076" max="3076" width="10.7109375" style="84" customWidth="1"/>
    <col min="3077" max="3077" width="14.7109375" style="84" customWidth="1"/>
    <col min="3078" max="3078" width="4.7109375" style="84" customWidth="1"/>
    <col min="3079" max="3079" width="10.7109375" style="84" customWidth="1"/>
    <col min="3080" max="3080" width="9.7109375" style="84" customWidth="1"/>
    <col min="3081" max="3081" width="12.7109375" style="84" customWidth="1"/>
    <col min="3082" max="3082" width="9.7109375" style="84" customWidth="1"/>
    <col min="3083" max="3328" width="11.5703125" style="84"/>
    <col min="3329" max="3329" width="43.28515625" style="84" customWidth="1"/>
    <col min="3330" max="3330" width="10.7109375" style="84" customWidth="1"/>
    <col min="3331" max="3331" width="14.7109375" style="84" customWidth="1"/>
    <col min="3332" max="3332" width="10.7109375" style="84" customWidth="1"/>
    <col min="3333" max="3333" width="14.7109375" style="84" customWidth="1"/>
    <col min="3334" max="3334" width="4.7109375" style="84" customWidth="1"/>
    <col min="3335" max="3335" width="10.7109375" style="84" customWidth="1"/>
    <col min="3336" max="3336" width="9.7109375" style="84" customWidth="1"/>
    <col min="3337" max="3337" width="12.7109375" style="84" customWidth="1"/>
    <col min="3338" max="3338" width="9.7109375" style="84" customWidth="1"/>
    <col min="3339" max="3584" width="11.5703125" style="84"/>
    <col min="3585" max="3585" width="43.28515625" style="84" customWidth="1"/>
    <col min="3586" max="3586" width="10.7109375" style="84" customWidth="1"/>
    <col min="3587" max="3587" width="14.7109375" style="84" customWidth="1"/>
    <col min="3588" max="3588" width="10.7109375" style="84" customWidth="1"/>
    <col min="3589" max="3589" width="14.7109375" style="84" customWidth="1"/>
    <col min="3590" max="3590" width="4.7109375" style="84" customWidth="1"/>
    <col min="3591" max="3591" width="10.7109375" style="84" customWidth="1"/>
    <col min="3592" max="3592" width="9.7109375" style="84" customWidth="1"/>
    <col min="3593" max="3593" width="12.7109375" style="84" customWidth="1"/>
    <col min="3594" max="3594" width="9.7109375" style="84" customWidth="1"/>
    <col min="3595" max="3840" width="11.5703125" style="84"/>
    <col min="3841" max="3841" width="43.28515625" style="84" customWidth="1"/>
    <col min="3842" max="3842" width="10.7109375" style="84" customWidth="1"/>
    <col min="3843" max="3843" width="14.7109375" style="84" customWidth="1"/>
    <col min="3844" max="3844" width="10.7109375" style="84" customWidth="1"/>
    <col min="3845" max="3845" width="14.7109375" style="84" customWidth="1"/>
    <col min="3846" max="3846" width="4.7109375" style="84" customWidth="1"/>
    <col min="3847" max="3847" width="10.7109375" style="84" customWidth="1"/>
    <col min="3848" max="3848" width="9.7109375" style="84" customWidth="1"/>
    <col min="3849" max="3849" width="12.7109375" style="84" customWidth="1"/>
    <col min="3850" max="3850" width="9.7109375" style="84" customWidth="1"/>
    <col min="3851" max="4096" width="11.5703125" style="84"/>
    <col min="4097" max="4097" width="43.28515625" style="84" customWidth="1"/>
    <col min="4098" max="4098" width="10.7109375" style="84" customWidth="1"/>
    <col min="4099" max="4099" width="14.7109375" style="84" customWidth="1"/>
    <col min="4100" max="4100" width="10.7109375" style="84" customWidth="1"/>
    <col min="4101" max="4101" width="14.7109375" style="84" customWidth="1"/>
    <col min="4102" max="4102" width="4.7109375" style="84" customWidth="1"/>
    <col min="4103" max="4103" width="10.7109375" style="84" customWidth="1"/>
    <col min="4104" max="4104" width="9.7109375" style="84" customWidth="1"/>
    <col min="4105" max="4105" width="12.7109375" style="84" customWidth="1"/>
    <col min="4106" max="4106" width="9.7109375" style="84" customWidth="1"/>
    <col min="4107" max="4352" width="11.5703125" style="84"/>
    <col min="4353" max="4353" width="43.28515625" style="84" customWidth="1"/>
    <col min="4354" max="4354" width="10.7109375" style="84" customWidth="1"/>
    <col min="4355" max="4355" width="14.7109375" style="84" customWidth="1"/>
    <col min="4356" max="4356" width="10.7109375" style="84" customWidth="1"/>
    <col min="4357" max="4357" width="14.7109375" style="84" customWidth="1"/>
    <col min="4358" max="4358" width="4.7109375" style="84" customWidth="1"/>
    <col min="4359" max="4359" width="10.7109375" style="84" customWidth="1"/>
    <col min="4360" max="4360" width="9.7109375" style="84" customWidth="1"/>
    <col min="4361" max="4361" width="12.7109375" style="84" customWidth="1"/>
    <col min="4362" max="4362" width="9.7109375" style="84" customWidth="1"/>
    <col min="4363" max="4608" width="11.5703125" style="84"/>
    <col min="4609" max="4609" width="43.28515625" style="84" customWidth="1"/>
    <col min="4610" max="4610" width="10.7109375" style="84" customWidth="1"/>
    <col min="4611" max="4611" width="14.7109375" style="84" customWidth="1"/>
    <col min="4612" max="4612" width="10.7109375" style="84" customWidth="1"/>
    <col min="4613" max="4613" width="14.7109375" style="84" customWidth="1"/>
    <col min="4614" max="4614" width="4.7109375" style="84" customWidth="1"/>
    <col min="4615" max="4615" width="10.7109375" style="84" customWidth="1"/>
    <col min="4616" max="4616" width="9.7109375" style="84" customWidth="1"/>
    <col min="4617" max="4617" width="12.7109375" style="84" customWidth="1"/>
    <col min="4618" max="4618" width="9.7109375" style="84" customWidth="1"/>
    <col min="4619" max="4864" width="11.5703125" style="84"/>
    <col min="4865" max="4865" width="43.28515625" style="84" customWidth="1"/>
    <col min="4866" max="4866" width="10.7109375" style="84" customWidth="1"/>
    <col min="4867" max="4867" width="14.7109375" style="84" customWidth="1"/>
    <col min="4868" max="4868" width="10.7109375" style="84" customWidth="1"/>
    <col min="4869" max="4869" width="14.7109375" style="84" customWidth="1"/>
    <col min="4870" max="4870" width="4.7109375" style="84" customWidth="1"/>
    <col min="4871" max="4871" width="10.7109375" style="84" customWidth="1"/>
    <col min="4872" max="4872" width="9.7109375" style="84" customWidth="1"/>
    <col min="4873" max="4873" width="12.7109375" style="84" customWidth="1"/>
    <col min="4874" max="4874" width="9.7109375" style="84" customWidth="1"/>
    <col min="4875" max="5120" width="11.5703125" style="84"/>
    <col min="5121" max="5121" width="43.28515625" style="84" customWidth="1"/>
    <col min="5122" max="5122" width="10.7109375" style="84" customWidth="1"/>
    <col min="5123" max="5123" width="14.7109375" style="84" customWidth="1"/>
    <col min="5124" max="5124" width="10.7109375" style="84" customWidth="1"/>
    <col min="5125" max="5125" width="14.7109375" style="84" customWidth="1"/>
    <col min="5126" max="5126" width="4.7109375" style="84" customWidth="1"/>
    <col min="5127" max="5127" width="10.7109375" style="84" customWidth="1"/>
    <col min="5128" max="5128" width="9.7109375" style="84" customWidth="1"/>
    <col min="5129" max="5129" width="12.7109375" style="84" customWidth="1"/>
    <col min="5130" max="5130" width="9.7109375" style="84" customWidth="1"/>
    <col min="5131" max="5376" width="11.5703125" style="84"/>
    <col min="5377" max="5377" width="43.28515625" style="84" customWidth="1"/>
    <col min="5378" max="5378" width="10.7109375" style="84" customWidth="1"/>
    <col min="5379" max="5379" width="14.7109375" style="84" customWidth="1"/>
    <col min="5380" max="5380" width="10.7109375" style="84" customWidth="1"/>
    <col min="5381" max="5381" width="14.7109375" style="84" customWidth="1"/>
    <col min="5382" max="5382" width="4.7109375" style="84" customWidth="1"/>
    <col min="5383" max="5383" width="10.7109375" style="84" customWidth="1"/>
    <col min="5384" max="5384" width="9.7109375" style="84" customWidth="1"/>
    <col min="5385" max="5385" width="12.7109375" style="84" customWidth="1"/>
    <col min="5386" max="5386" width="9.7109375" style="84" customWidth="1"/>
    <col min="5387" max="5632" width="11.5703125" style="84"/>
    <col min="5633" max="5633" width="43.28515625" style="84" customWidth="1"/>
    <col min="5634" max="5634" width="10.7109375" style="84" customWidth="1"/>
    <col min="5635" max="5635" width="14.7109375" style="84" customWidth="1"/>
    <col min="5636" max="5636" width="10.7109375" style="84" customWidth="1"/>
    <col min="5637" max="5637" width="14.7109375" style="84" customWidth="1"/>
    <col min="5638" max="5638" width="4.7109375" style="84" customWidth="1"/>
    <col min="5639" max="5639" width="10.7109375" style="84" customWidth="1"/>
    <col min="5640" max="5640" width="9.7109375" style="84" customWidth="1"/>
    <col min="5641" max="5641" width="12.7109375" style="84" customWidth="1"/>
    <col min="5642" max="5642" width="9.7109375" style="84" customWidth="1"/>
    <col min="5643" max="5888" width="11.5703125" style="84"/>
    <col min="5889" max="5889" width="43.28515625" style="84" customWidth="1"/>
    <col min="5890" max="5890" width="10.7109375" style="84" customWidth="1"/>
    <col min="5891" max="5891" width="14.7109375" style="84" customWidth="1"/>
    <col min="5892" max="5892" width="10.7109375" style="84" customWidth="1"/>
    <col min="5893" max="5893" width="14.7109375" style="84" customWidth="1"/>
    <col min="5894" max="5894" width="4.7109375" style="84" customWidth="1"/>
    <col min="5895" max="5895" width="10.7109375" style="84" customWidth="1"/>
    <col min="5896" max="5896" width="9.7109375" style="84" customWidth="1"/>
    <col min="5897" max="5897" width="12.7109375" style="84" customWidth="1"/>
    <col min="5898" max="5898" width="9.7109375" style="84" customWidth="1"/>
    <col min="5899" max="6144" width="11.5703125" style="84"/>
    <col min="6145" max="6145" width="43.28515625" style="84" customWidth="1"/>
    <col min="6146" max="6146" width="10.7109375" style="84" customWidth="1"/>
    <col min="6147" max="6147" width="14.7109375" style="84" customWidth="1"/>
    <col min="6148" max="6148" width="10.7109375" style="84" customWidth="1"/>
    <col min="6149" max="6149" width="14.7109375" style="84" customWidth="1"/>
    <col min="6150" max="6150" width="4.7109375" style="84" customWidth="1"/>
    <col min="6151" max="6151" width="10.7109375" style="84" customWidth="1"/>
    <col min="6152" max="6152" width="9.7109375" style="84" customWidth="1"/>
    <col min="6153" max="6153" width="12.7109375" style="84" customWidth="1"/>
    <col min="6154" max="6154" width="9.7109375" style="84" customWidth="1"/>
    <col min="6155" max="6400" width="11.5703125" style="84"/>
    <col min="6401" max="6401" width="43.28515625" style="84" customWidth="1"/>
    <col min="6402" max="6402" width="10.7109375" style="84" customWidth="1"/>
    <col min="6403" max="6403" width="14.7109375" style="84" customWidth="1"/>
    <col min="6404" max="6404" width="10.7109375" style="84" customWidth="1"/>
    <col min="6405" max="6405" width="14.7109375" style="84" customWidth="1"/>
    <col min="6406" max="6406" width="4.7109375" style="84" customWidth="1"/>
    <col min="6407" max="6407" width="10.7109375" style="84" customWidth="1"/>
    <col min="6408" max="6408" width="9.7109375" style="84" customWidth="1"/>
    <col min="6409" max="6409" width="12.7109375" style="84" customWidth="1"/>
    <col min="6410" max="6410" width="9.7109375" style="84" customWidth="1"/>
    <col min="6411" max="6656" width="11.5703125" style="84"/>
    <col min="6657" max="6657" width="43.28515625" style="84" customWidth="1"/>
    <col min="6658" max="6658" width="10.7109375" style="84" customWidth="1"/>
    <col min="6659" max="6659" width="14.7109375" style="84" customWidth="1"/>
    <col min="6660" max="6660" width="10.7109375" style="84" customWidth="1"/>
    <col min="6661" max="6661" width="14.7109375" style="84" customWidth="1"/>
    <col min="6662" max="6662" width="4.7109375" style="84" customWidth="1"/>
    <col min="6663" max="6663" width="10.7109375" style="84" customWidth="1"/>
    <col min="6664" max="6664" width="9.7109375" style="84" customWidth="1"/>
    <col min="6665" max="6665" width="12.7109375" style="84" customWidth="1"/>
    <col min="6666" max="6666" width="9.7109375" style="84" customWidth="1"/>
    <col min="6667" max="6912" width="11.5703125" style="84"/>
    <col min="6913" max="6913" width="43.28515625" style="84" customWidth="1"/>
    <col min="6914" max="6914" width="10.7109375" style="84" customWidth="1"/>
    <col min="6915" max="6915" width="14.7109375" style="84" customWidth="1"/>
    <col min="6916" max="6916" width="10.7109375" style="84" customWidth="1"/>
    <col min="6917" max="6917" width="14.7109375" style="84" customWidth="1"/>
    <col min="6918" max="6918" width="4.7109375" style="84" customWidth="1"/>
    <col min="6919" max="6919" width="10.7109375" style="84" customWidth="1"/>
    <col min="6920" max="6920" width="9.7109375" style="84" customWidth="1"/>
    <col min="6921" max="6921" width="12.7109375" style="84" customWidth="1"/>
    <col min="6922" max="6922" width="9.7109375" style="84" customWidth="1"/>
    <col min="6923" max="7168" width="11.5703125" style="84"/>
    <col min="7169" max="7169" width="43.28515625" style="84" customWidth="1"/>
    <col min="7170" max="7170" width="10.7109375" style="84" customWidth="1"/>
    <col min="7171" max="7171" width="14.7109375" style="84" customWidth="1"/>
    <col min="7172" max="7172" width="10.7109375" style="84" customWidth="1"/>
    <col min="7173" max="7173" width="14.7109375" style="84" customWidth="1"/>
    <col min="7174" max="7174" width="4.7109375" style="84" customWidth="1"/>
    <col min="7175" max="7175" width="10.7109375" style="84" customWidth="1"/>
    <col min="7176" max="7176" width="9.7109375" style="84" customWidth="1"/>
    <col min="7177" max="7177" width="12.7109375" style="84" customWidth="1"/>
    <col min="7178" max="7178" width="9.7109375" style="84" customWidth="1"/>
    <col min="7179" max="7424" width="11.5703125" style="84"/>
    <col min="7425" max="7425" width="43.28515625" style="84" customWidth="1"/>
    <col min="7426" max="7426" width="10.7109375" style="84" customWidth="1"/>
    <col min="7427" max="7427" width="14.7109375" style="84" customWidth="1"/>
    <col min="7428" max="7428" width="10.7109375" style="84" customWidth="1"/>
    <col min="7429" max="7429" width="14.7109375" style="84" customWidth="1"/>
    <col min="7430" max="7430" width="4.7109375" style="84" customWidth="1"/>
    <col min="7431" max="7431" width="10.7109375" style="84" customWidth="1"/>
    <col min="7432" max="7432" width="9.7109375" style="84" customWidth="1"/>
    <col min="7433" max="7433" width="12.7109375" style="84" customWidth="1"/>
    <col min="7434" max="7434" width="9.7109375" style="84" customWidth="1"/>
    <col min="7435" max="7680" width="11.5703125" style="84"/>
    <col min="7681" max="7681" width="43.28515625" style="84" customWidth="1"/>
    <col min="7682" max="7682" width="10.7109375" style="84" customWidth="1"/>
    <col min="7683" max="7683" width="14.7109375" style="84" customWidth="1"/>
    <col min="7684" max="7684" width="10.7109375" style="84" customWidth="1"/>
    <col min="7685" max="7685" width="14.7109375" style="84" customWidth="1"/>
    <col min="7686" max="7686" width="4.7109375" style="84" customWidth="1"/>
    <col min="7687" max="7687" width="10.7109375" style="84" customWidth="1"/>
    <col min="7688" max="7688" width="9.7109375" style="84" customWidth="1"/>
    <col min="7689" max="7689" width="12.7109375" style="84" customWidth="1"/>
    <col min="7690" max="7690" width="9.7109375" style="84" customWidth="1"/>
    <col min="7691" max="7936" width="11.5703125" style="84"/>
    <col min="7937" max="7937" width="43.28515625" style="84" customWidth="1"/>
    <col min="7938" max="7938" width="10.7109375" style="84" customWidth="1"/>
    <col min="7939" max="7939" width="14.7109375" style="84" customWidth="1"/>
    <col min="7940" max="7940" width="10.7109375" style="84" customWidth="1"/>
    <col min="7941" max="7941" width="14.7109375" style="84" customWidth="1"/>
    <col min="7942" max="7942" width="4.7109375" style="84" customWidth="1"/>
    <col min="7943" max="7943" width="10.7109375" style="84" customWidth="1"/>
    <col min="7944" max="7944" width="9.7109375" style="84" customWidth="1"/>
    <col min="7945" max="7945" width="12.7109375" style="84" customWidth="1"/>
    <col min="7946" max="7946" width="9.7109375" style="84" customWidth="1"/>
    <col min="7947" max="8192" width="11.5703125" style="84"/>
    <col min="8193" max="8193" width="43.28515625" style="84" customWidth="1"/>
    <col min="8194" max="8194" width="10.7109375" style="84" customWidth="1"/>
    <col min="8195" max="8195" width="14.7109375" style="84" customWidth="1"/>
    <col min="8196" max="8196" width="10.7109375" style="84" customWidth="1"/>
    <col min="8197" max="8197" width="14.7109375" style="84" customWidth="1"/>
    <col min="8198" max="8198" width="4.7109375" style="84" customWidth="1"/>
    <col min="8199" max="8199" width="10.7109375" style="84" customWidth="1"/>
    <col min="8200" max="8200" width="9.7109375" style="84" customWidth="1"/>
    <col min="8201" max="8201" width="12.7109375" style="84" customWidth="1"/>
    <col min="8202" max="8202" width="9.7109375" style="84" customWidth="1"/>
    <col min="8203" max="8448" width="11.5703125" style="84"/>
    <col min="8449" max="8449" width="43.28515625" style="84" customWidth="1"/>
    <col min="8450" max="8450" width="10.7109375" style="84" customWidth="1"/>
    <col min="8451" max="8451" width="14.7109375" style="84" customWidth="1"/>
    <col min="8452" max="8452" width="10.7109375" style="84" customWidth="1"/>
    <col min="8453" max="8453" width="14.7109375" style="84" customWidth="1"/>
    <col min="8454" max="8454" width="4.7109375" style="84" customWidth="1"/>
    <col min="8455" max="8455" width="10.7109375" style="84" customWidth="1"/>
    <col min="8456" max="8456" width="9.7109375" style="84" customWidth="1"/>
    <col min="8457" max="8457" width="12.7109375" style="84" customWidth="1"/>
    <col min="8458" max="8458" width="9.7109375" style="84" customWidth="1"/>
    <col min="8459" max="8704" width="11.5703125" style="84"/>
    <col min="8705" max="8705" width="43.28515625" style="84" customWidth="1"/>
    <col min="8706" max="8706" width="10.7109375" style="84" customWidth="1"/>
    <col min="8707" max="8707" width="14.7109375" style="84" customWidth="1"/>
    <col min="8708" max="8708" width="10.7109375" style="84" customWidth="1"/>
    <col min="8709" max="8709" width="14.7109375" style="84" customWidth="1"/>
    <col min="8710" max="8710" width="4.7109375" style="84" customWidth="1"/>
    <col min="8711" max="8711" width="10.7109375" style="84" customWidth="1"/>
    <col min="8712" max="8712" width="9.7109375" style="84" customWidth="1"/>
    <col min="8713" max="8713" width="12.7109375" style="84" customWidth="1"/>
    <col min="8714" max="8714" width="9.7109375" style="84" customWidth="1"/>
    <col min="8715" max="8960" width="11.5703125" style="84"/>
    <col min="8961" max="8961" width="43.28515625" style="84" customWidth="1"/>
    <col min="8962" max="8962" width="10.7109375" style="84" customWidth="1"/>
    <col min="8963" max="8963" width="14.7109375" style="84" customWidth="1"/>
    <col min="8964" max="8964" width="10.7109375" style="84" customWidth="1"/>
    <col min="8965" max="8965" width="14.7109375" style="84" customWidth="1"/>
    <col min="8966" max="8966" width="4.7109375" style="84" customWidth="1"/>
    <col min="8967" max="8967" width="10.7109375" style="84" customWidth="1"/>
    <col min="8968" max="8968" width="9.7109375" style="84" customWidth="1"/>
    <col min="8969" max="8969" width="12.7109375" style="84" customWidth="1"/>
    <col min="8970" max="8970" width="9.7109375" style="84" customWidth="1"/>
    <col min="8971" max="9216" width="11.5703125" style="84"/>
    <col min="9217" max="9217" width="43.28515625" style="84" customWidth="1"/>
    <col min="9218" max="9218" width="10.7109375" style="84" customWidth="1"/>
    <col min="9219" max="9219" width="14.7109375" style="84" customWidth="1"/>
    <col min="9220" max="9220" width="10.7109375" style="84" customWidth="1"/>
    <col min="9221" max="9221" width="14.7109375" style="84" customWidth="1"/>
    <col min="9222" max="9222" width="4.7109375" style="84" customWidth="1"/>
    <col min="9223" max="9223" width="10.7109375" style="84" customWidth="1"/>
    <col min="9224" max="9224" width="9.7109375" style="84" customWidth="1"/>
    <col min="9225" max="9225" width="12.7109375" style="84" customWidth="1"/>
    <col min="9226" max="9226" width="9.7109375" style="84" customWidth="1"/>
    <col min="9227" max="9472" width="11.5703125" style="84"/>
    <col min="9473" max="9473" width="43.28515625" style="84" customWidth="1"/>
    <col min="9474" max="9474" width="10.7109375" style="84" customWidth="1"/>
    <col min="9475" max="9475" width="14.7109375" style="84" customWidth="1"/>
    <col min="9476" max="9476" width="10.7109375" style="84" customWidth="1"/>
    <col min="9477" max="9477" width="14.7109375" style="84" customWidth="1"/>
    <col min="9478" max="9478" width="4.7109375" style="84" customWidth="1"/>
    <col min="9479" max="9479" width="10.7109375" style="84" customWidth="1"/>
    <col min="9480" max="9480" width="9.7109375" style="84" customWidth="1"/>
    <col min="9481" max="9481" width="12.7109375" style="84" customWidth="1"/>
    <col min="9482" max="9482" width="9.7109375" style="84" customWidth="1"/>
    <col min="9483" max="9728" width="11.5703125" style="84"/>
    <col min="9729" max="9729" width="43.28515625" style="84" customWidth="1"/>
    <col min="9730" max="9730" width="10.7109375" style="84" customWidth="1"/>
    <col min="9731" max="9731" width="14.7109375" style="84" customWidth="1"/>
    <col min="9732" max="9732" width="10.7109375" style="84" customWidth="1"/>
    <col min="9733" max="9733" width="14.7109375" style="84" customWidth="1"/>
    <col min="9734" max="9734" width="4.7109375" style="84" customWidth="1"/>
    <col min="9735" max="9735" width="10.7109375" style="84" customWidth="1"/>
    <col min="9736" max="9736" width="9.7109375" style="84" customWidth="1"/>
    <col min="9737" max="9737" width="12.7109375" style="84" customWidth="1"/>
    <col min="9738" max="9738" width="9.7109375" style="84" customWidth="1"/>
    <col min="9739" max="9984" width="11.5703125" style="84"/>
    <col min="9985" max="9985" width="43.28515625" style="84" customWidth="1"/>
    <col min="9986" max="9986" width="10.7109375" style="84" customWidth="1"/>
    <col min="9987" max="9987" width="14.7109375" style="84" customWidth="1"/>
    <col min="9988" max="9988" width="10.7109375" style="84" customWidth="1"/>
    <col min="9989" max="9989" width="14.7109375" style="84" customWidth="1"/>
    <col min="9990" max="9990" width="4.7109375" style="84" customWidth="1"/>
    <col min="9991" max="9991" width="10.7109375" style="84" customWidth="1"/>
    <col min="9992" max="9992" width="9.7109375" style="84" customWidth="1"/>
    <col min="9993" max="9993" width="12.7109375" style="84" customWidth="1"/>
    <col min="9994" max="9994" width="9.7109375" style="84" customWidth="1"/>
    <col min="9995" max="10240" width="11.5703125" style="84"/>
    <col min="10241" max="10241" width="43.28515625" style="84" customWidth="1"/>
    <col min="10242" max="10242" width="10.7109375" style="84" customWidth="1"/>
    <col min="10243" max="10243" width="14.7109375" style="84" customWidth="1"/>
    <col min="10244" max="10244" width="10.7109375" style="84" customWidth="1"/>
    <col min="10245" max="10245" width="14.7109375" style="84" customWidth="1"/>
    <col min="10246" max="10246" width="4.7109375" style="84" customWidth="1"/>
    <col min="10247" max="10247" width="10.7109375" style="84" customWidth="1"/>
    <col min="10248" max="10248" width="9.7109375" style="84" customWidth="1"/>
    <col min="10249" max="10249" width="12.7109375" style="84" customWidth="1"/>
    <col min="10250" max="10250" width="9.7109375" style="84" customWidth="1"/>
    <col min="10251" max="10496" width="11.5703125" style="84"/>
    <col min="10497" max="10497" width="43.28515625" style="84" customWidth="1"/>
    <col min="10498" max="10498" width="10.7109375" style="84" customWidth="1"/>
    <col min="10499" max="10499" width="14.7109375" style="84" customWidth="1"/>
    <col min="10500" max="10500" width="10.7109375" style="84" customWidth="1"/>
    <col min="10501" max="10501" width="14.7109375" style="84" customWidth="1"/>
    <col min="10502" max="10502" width="4.7109375" style="84" customWidth="1"/>
    <col min="10503" max="10503" width="10.7109375" style="84" customWidth="1"/>
    <col min="10504" max="10504" width="9.7109375" style="84" customWidth="1"/>
    <col min="10505" max="10505" width="12.7109375" style="84" customWidth="1"/>
    <col min="10506" max="10506" width="9.7109375" style="84" customWidth="1"/>
    <col min="10507" max="10752" width="11.5703125" style="84"/>
    <col min="10753" max="10753" width="43.28515625" style="84" customWidth="1"/>
    <col min="10754" max="10754" width="10.7109375" style="84" customWidth="1"/>
    <col min="10755" max="10755" width="14.7109375" style="84" customWidth="1"/>
    <col min="10756" max="10756" width="10.7109375" style="84" customWidth="1"/>
    <col min="10757" max="10757" width="14.7109375" style="84" customWidth="1"/>
    <col min="10758" max="10758" width="4.7109375" style="84" customWidth="1"/>
    <col min="10759" max="10759" width="10.7109375" style="84" customWidth="1"/>
    <col min="10760" max="10760" width="9.7109375" style="84" customWidth="1"/>
    <col min="10761" max="10761" width="12.7109375" style="84" customWidth="1"/>
    <col min="10762" max="10762" width="9.7109375" style="84" customWidth="1"/>
    <col min="10763" max="11008" width="11.5703125" style="84"/>
    <col min="11009" max="11009" width="43.28515625" style="84" customWidth="1"/>
    <col min="11010" max="11010" width="10.7109375" style="84" customWidth="1"/>
    <col min="11011" max="11011" width="14.7109375" style="84" customWidth="1"/>
    <col min="11012" max="11012" width="10.7109375" style="84" customWidth="1"/>
    <col min="11013" max="11013" width="14.7109375" style="84" customWidth="1"/>
    <col min="11014" max="11014" width="4.7109375" style="84" customWidth="1"/>
    <col min="11015" max="11015" width="10.7109375" style="84" customWidth="1"/>
    <col min="11016" max="11016" width="9.7109375" style="84" customWidth="1"/>
    <col min="11017" max="11017" width="12.7109375" style="84" customWidth="1"/>
    <col min="11018" max="11018" width="9.7109375" style="84" customWidth="1"/>
    <col min="11019" max="11264" width="11.5703125" style="84"/>
    <col min="11265" max="11265" width="43.28515625" style="84" customWidth="1"/>
    <col min="11266" max="11266" width="10.7109375" style="84" customWidth="1"/>
    <col min="11267" max="11267" width="14.7109375" style="84" customWidth="1"/>
    <col min="11268" max="11268" width="10.7109375" style="84" customWidth="1"/>
    <col min="11269" max="11269" width="14.7109375" style="84" customWidth="1"/>
    <col min="11270" max="11270" width="4.7109375" style="84" customWidth="1"/>
    <col min="11271" max="11271" width="10.7109375" style="84" customWidth="1"/>
    <col min="11272" max="11272" width="9.7109375" style="84" customWidth="1"/>
    <col min="11273" max="11273" width="12.7109375" style="84" customWidth="1"/>
    <col min="11274" max="11274" width="9.7109375" style="84" customWidth="1"/>
    <col min="11275" max="11520" width="11.5703125" style="84"/>
    <col min="11521" max="11521" width="43.28515625" style="84" customWidth="1"/>
    <col min="11522" max="11522" width="10.7109375" style="84" customWidth="1"/>
    <col min="11523" max="11523" width="14.7109375" style="84" customWidth="1"/>
    <col min="11524" max="11524" width="10.7109375" style="84" customWidth="1"/>
    <col min="11525" max="11525" width="14.7109375" style="84" customWidth="1"/>
    <col min="11526" max="11526" width="4.7109375" style="84" customWidth="1"/>
    <col min="11527" max="11527" width="10.7109375" style="84" customWidth="1"/>
    <col min="11528" max="11528" width="9.7109375" style="84" customWidth="1"/>
    <col min="11529" max="11529" width="12.7109375" style="84" customWidth="1"/>
    <col min="11530" max="11530" width="9.7109375" style="84" customWidth="1"/>
    <col min="11531" max="11776" width="11.5703125" style="84"/>
    <col min="11777" max="11777" width="43.28515625" style="84" customWidth="1"/>
    <col min="11778" max="11778" width="10.7109375" style="84" customWidth="1"/>
    <col min="11779" max="11779" width="14.7109375" style="84" customWidth="1"/>
    <col min="11780" max="11780" width="10.7109375" style="84" customWidth="1"/>
    <col min="11781" max="11781" width="14.7109375" style="84" customWidth="1"/>
    <col min="11782" max="11782" width="4.7109375" style="84" customWidth="1"/>
    <col min="11783" max="11783" width="10.7109375" style="84" customWidth="1"/>
    <col min="11784" max="11784" width="9.7109375" style="84" customWidth="1"/>
    <col min="11785" max="11785" width="12.7109375" style="84" customWidth="1"/>
    <col min="11786" max="11786" width="9.7109375" style="84" customWidth="1"/>
    <col min="11787" max="12032" width="11.5703125" style="84"/>
    <col min="12033" max="12033" width="43.28515625" style="84" customWidth="1"/>
    <col min="12034" max="12034" width="10.7109375" style="84" customWidth="1"/>
    <col min="12035" max="12035" width="14.7109375" style="84" customWidth="1"/>
    <col min="12036" max="12036" width="10.7109375" style="84" customWidth="1"/>
    <col min="12037" max="12037" width="14.7109375" style="84" customWidth="1"/>
    <col min="12038" max="12038" width="4.7109375" style="84" customWidth="1"/>
    <col min="12039" max="12039" width="10.7109375" style="84" customWidth="1"/>
    <col min="12040" max="12040" width="9.7109375" style="84" customWidth="1"/>
    <col min="12041" max="12041" width="12.7109375" style="84" customWidth="1"/>
    <col min="12042" max="12042" width="9.7109375" style="84" customWidth="1"/>
    <col min="12043" max="12288" width="11.5703125" style="84"/>
    <col min="12289" max="12289" width="43.28515625" style="84" customWidth="1"/>
    <col min="12290" max="12290" width="10.7109375" style="84" customWidth="1"/>
    <col min="12291" max="12291" width="14.7109375" style="84" customWidth="1"/>
    <col min="12292" max="12292" width="10.7109375" style="84" customWidth="1"/>
    <col min="12293" max="12293" width="14.7109375" style="84" customWidth="1"/>
    <col min="12294" max="12294" width="4.7109375" style="84" customWidth="1"/>
    <col min="12295" max="12295" width="10.7109375" style="84" customWidth="1"/>
    <col min="12296" max="12296" width="9.7109375" style="84" customWidth="1"/>
    <col min="12297" max="12297" width="12.7109375" style="84" customWidth="1"/>
    <col min="12298" max="12298" width="9.7109375" style="84" customWidth="1"/>
    <col min="12299" max="12544" width="11.5703125" style="84"/>
    <col min="12545" max="12545" width="43.28515625" style="84" customWidth="1"/>
    <col min="12546" max="12546" width="10.7109375" style="84" customWidth="1"/>
    <col min="12547" max="12547" width="14.7109375" style="84" customWidth="1"/>
    <col min="12548" max="12548" width="10.7109375" style="84" customWidth="1"/>
    <col min="12549" max="12549" width="14.7109375" style="84" customWidth="1"/>
    <col min="12550" max="12550" width="4.7109375" style="84" customWidth="1"/>
    <col min="12551" max="12551" width="10.7109375" style="84" customWidth="1"/>
    <col min="12552" max="12552" width="9.7109375" style="84" customWidth="1"/>
    <col min="12553" max="12553" width="12.7109375" style="84" customWidth="1"/>
    <col min="12554" max="12554" width="9.7109375" style="84" customWidth="1"/>
    <col min="12555" max="12800" width="11.5703125" style="84"/>
    <col min="12801" max="12801" width="43.28515625" style="84" customWidth="1"/>
    <col min="12802" max="12802" width="10.7109375" style="84" customWidth="1"/>
    <col min="12803" max="12803" width="14.7109375" style="84" customWidth="1"/>
    <col min="12804" max="12804" width="10.7109375" style="84" customWidth="1"/>
    <col min="12805" max="12805" width="14.7109375" style="84" customWidth="1"/>
    <col min="12806" max="12806" width="4.7109375" style="84" customWidth="1"/>
    <col min="12807" max="12807" width="10.7109375" style="84" customWidth="1"/>
    <col min="12808" max="12808" width="9.7109375" style="84" customWidth="1"/>
    <col min="12809" max="12809" width="12.7109375" style="84" customWidth="1"/>
    <col min="12810" max="12810" width="9.7109375" style="84" customWidth="1"/>
    <col min="12811" max="13056" width="11.5703125" style="84"/>
    <col min="13057" max="13057" width="43.28515625" style="84" customWidth="1"/>
    <col min="13058" max="13058" width="10.7109375" style="84" customWidth="1"/>
    <col min="13059" max="13059" width="14.7109375" style="84" customWidth="1"/>
    <col min="13060" max="13060" width="10.7109375" style="84" customWidth="1"/>
    <col min="13061" max="13061" width="14.7109375" style="84" customWidth="1"/>
    <col min="13062" max="13062" width="4.7109375" style="84" customWidth="1"/>
    <col min="13063" max="13063" width="10.7109375" style="84" customWidth="1"/>
    <col min="13064" max="13064" width="9.7109375" style="84" customWidth="1"/>
    <col min="13065" max="13065" width="12.7109375" style="84" customWidth="1"/>
    <col min="13066" max="13066" width="9.7109375" style="84" customWidth="1"/>
    <col min="13067" max="13312" width="11.5703125" style="84"/>
    <col min="13313" max="13313" width="43.28515625" style="84" customWidth="1"/>
    <col min="13314" max="13314" width="10.7109375" style="84" customWidth="1"/>
    <col min="13315" max="13315" width="14.7109375" style="84" customWidth="1"/>
    <col min="13316" max="13316" width="10.7109375" style="84" customWidth="1"/>
    <col min="13317" max="13317" width="14.7109375" style="84" customWidth="1"/>
    <col min="13318" max="13318" width="4.7109375" style="84" customWidth="1"/>
    <col min="13319" max="13319" width="10.7109375" style="84" customWidth="1"/>
    <col min="13320" max="13320" width="9.7109375" style="84" customWidth="1"/>
    <col min="13321" max="13321" width="12.7109375" style="84" customWidth="1"/>
    <col min="13322" max="13322" width="9.7109375" style="84" customWidth="1"/>
    <col min="13323" max="13568" width="11.5703125" style="84"/>
    <col min="13569" max="13569" width="43.28515625" style="84" customWidth="1"/>
    <col min="13570" max="13570" width="10.7109375" style="84" customWidth="1"/>
    <col min="13571" max="13571" width="14.7109375" style="84" customWidth="1"/>
    <col min="13572" max="13572" width="10.7109375" style="84" customWidth="1"/>
    <col min="13573" max="13573" width="14.7109375" style="84" customWidth="1"/>
    <col min="13574" max="13574" width="4.7109375" style="84" customWidth="1"/>
    <col min="13575" max="13575" width="10.7109375" style="84" customWidth="1"/>
    <col min="13576" max="13576" width="9.7109375" style="84" customWidth="1"/>
    <col min="13577" max="13577" width="12.7109375" style="84" customWidth="1"/>
    <col min="13578" max="13578" width="9.7109375" style="84" customWidth="1"/>
    <col min="13579" max="13824" width="11.5703125" style="84"/>
    <col min="13825" max="13825" width="43.28515625" style="84" customWidth="1"/>
    <col min="13826" max="13826" width="10.7109375" style="84" customWidth="1"/>
    <col min="13827" max="13827" width="14.7109375" style="84" customWidth="1"/>
    <col min="13828" max="13828" width="10.7109375" style="84" customWidth="1"/>
    <col min="13829" max="13829" width="14.7109375" style="84" customWidth="1"/>
    <col min="13830" max="13830" width="4.7109375" style="84" customWidth="1"/>
    <col min="13831" max="13831" width="10.7109375" style="84" customWidth="1"/>
    <col min="13832" max="13832" width="9.7109375" style="84" customWidth="1"/>
    <col min="13833" max="13833" width="12.7109375" style="84" customWidth="1"/>
    <col min="13834" max="13834" width="9.7109375" style="84" customWidth="1"/>
    <col min="13835" max="14080" width="11.5703125" style="84"/>
    <col min="14081" max="14081" width="43.28515625" style="84" customWidth="1"/>
    <col min="14082" max="14082" width="10.7109375" style="84" customWidth="1"/>
    <col min="14083" max="14083" width="14.7109375" style="84" customWidth="1"/>
    <col min="14084" max="14084" width="10.7109375" style="84" customWidth="1"/>
    <col min="14085" max="14085" width="14.7109375" style="84" customWidth="1"/>
    <col min="14086" max="14086" width="4.7109375" style="84" customWidth="1"/>
    <col min="14087" max="14087" width="10.7109375" style="84" customWidth="1"/>
    <col min="14088" max="14088" width="9.7109375" style="84" customWidth="1"/>
    <col min="14089" max="14089" width="12.7109375" style="84" customWidth="1"/>
    <col min="14090" max="14090" width="9.7109375" style="84" customWidth="1"/>
    <col min="14091" max="14336" width="11.5703125" style="84"/>
    <col min="14337" max="14337" width="43.28515625" style="84" customWidth="1"/>
    <col min="14338" max="14338" width="10.7109375" style="84" customWidth="1"/>
    <col min="14339" max="14339" width="14.7109375" style="84" customWidth="1"/>
    <col min="14340" max="14340" width="10.7109375" style="84" customWidth="1"/>
    <col min="14341" max="14341" width="14.7109375" style="84" customWidth="1"/>
    <col min="14342" max="14342" width="4.7109375" style="84" customWidth="1"/>
    <col min="14343" max="14343" width="10.7109375" style="84" customWidth="1"/>
    <col min="14344" max="14344" width="9.7109375" style="84" customWidth="1"/>
    <col min="14345" max="14345" width="12.7109375" style="84" customWidth="1"/>
    <col min="14346" max="14346" width="9.7109375" style="84" customWidth="1"/>
    <col min="14347" max="14592" width="11.5703125" style="84"/>
    <col min="14593" max="14593" width="43.28515625" style="84" customWidth="1"/>
    <col min="14594" max="14594" width="10.7109375" style="84" customWidth="1"/>
    <col min="14595" max="14595" width="14.7109375" style="84" customWidth="1"/>
    <col min="14596" max="14596" width="10.7109375" style="84" customWidth="1"/>
    <col min="14597" max="14597" width="14.7109375" style="84" customWidth="1"/>
    <col min="14598" max="14598" width="4.7109375" style="84" customWidth="1"/>
    <col min="14599" max="14599" width="10.7109375" style="84" customWidth="1"/>
    <col min="14600" max="14600" width="9.7109375" style="84" customWidth="1"/>
    <col min="14601" max="14601" width="12.7109375" style="84" customWidth="1"/>
    <col min="14602" max="14602" width="9.7109375" style="84" customWidth="1"/>
    <col min="14603" max="14848" width="11.5703125" style="84"/>
    <col min="14849" max="14849" width="43.28515625" style="84" customWidth="1"/>
    <col min="14850" max="14850" width="10.7109375" style="84" customWidth="1"/>
    <col min="14851" max="14851" width="14.7109375" style="84" customWidth="1"/>
    <col min="14852" max="14852" width="10.7109375" style="84" customWidth="1"/>
    <col min="14853" max="14853" width="14.7109375" style="84" customWidth="1"/>
    <col min="14854" max="14854" width="4.7109375" style="84" customWidth="1"/>
    <col min="14855" max="14855" width="10.7109375" style="84" customWidth="1"/>
    <col min="14856" max="14856" width="9.7109375" style="84" customWidth="1"/>
    <col min="14857" max="14857" width="12.7109375" style="84" customWidth="1"/>
    <col min="14858" max="14858" width="9.7109375" style="84" customWidth="1"/>
    <col min="14859" max="15104" width="11.5703125" style="84"/>
    <col min="15105" max="15105" width="43.28515625" style="84" customWidth="1"/>
    <col min="15106" max="15106" width="10.7109375" style="84" customWidth="1"/>
    <col min="15107" max="15107" width="14.7109375" style="84" customWidth="1"/>
    <col min="15108" max="15108" width="10.7109375" style="84" customWidth="1"/>
    <col min="15109" max="15109" width="14.7109375" style="84" customWidth="1"/>
    <col min="15110" max="15110" width="4.7109375" style="84" customWidth="1"/>
    <col min="15111" max="15111" width="10.7109375" style="84" customWidth="1"/>
    <col min="15112" max="15112" width="9.7109375" style="84" customWidth="1"/>
    <col min="15113" max="15113" width="12.7109375" style="84" customWidth="1"/>
    <col min="15114" max="15114" width="9.7109375" style="84" customWidth="1"/>
    <col min="15115" max="15360" width="11.5703125" style="84"/>
    <col min="15361" max="15361" width="43.28515625" style="84" customWidth="1"/>
    <col min="15362" max="15362" width="10.7109375" style="84" customWidth="1"/>
    <col min="15363" max="15363" width="14.7109375" style="84" customWidth="1"/>
    <col min="15364" max="15364" width="10.7109375" style="84" customWidth="1"/>
    <col min="15365" max="15365" width="14.7109375" style="84" customWidth="1"/>
    <col min="15366" max="15366" width="4.7109375" style="84" customWidth="1"/>
    <col min="15367" max="15367" width="10.7109375" style="84" customWidth="1"/>
    <col min="15368" max="15368" width="9.7109375" style="84" customWidth="1"/>
    <col min="15369" max="15369" width="12.7109375" style="84" customWidth="1"/>
    <col min="15370" max="15370" width="9.7109375" style="84" customWidth="1"/>
    <col min="15371" max="15616" width="11.5703125" style="84"/>
    <col min="15617" max="15617" width="43.28515625" style="84" customWidth="1"/>
    <col min="15618" max="15618" width="10.7109375" style="84" customWidth="1"/>
    <col min="15619" max="15619" width="14.7109375" style="84" customWidth="1"/>
    <col min="15620" max="15620" width="10.7109375" style="84" customWidth="1"/>
    <col min="15621" max="15621" width="14.7109375" style="84" customWidth="1"/>
    <col min="15622" max="15622" width="4.7109375" style="84" customWidth="1"/>
    <col min="15623" max="15623" width="10.7109375" style="84" customWidth="1"/>
    <col min="15624" max="15624" width="9.7109375" style="84" customWidth="1"/>
    <col min="15625" max="15625" width="12.7109375" style="84" customWidth="1"/>
    <col min="15626" max="15626" width="9.7109375" style="84" customWidth="1"/>
    <col min="15627" max="15872" width="11.5703125" style="84"/>
    <col min="15873" max="15873" width="43.28515625" style="84" customWidth="1"/>
    <col min="15874" max="15874" width="10.7109375" style="84" customWidth="1"/>
    <col min="15875" max="15875" width="14.7109375" style="84" customWidth="1"/>
    <col min="15876" max="15876" width="10.7109375" style="84" customWidth="1"/>
    <col min="15877" max="15877" width="14.7109375" style="84" customWidth="1"/>
    <col min="15878" max="15878" width="4.7109375" style="84" customWidth="1"/>
    <col min="15879" max="15879" width="10.7109375" style="84" customWidth="1"/>
    <col min="15880" max="15880" width="9.7109375" style="84" customWidth="1"/>
    <col min="15881" max="15881" width="12.7109375" style="84" customWidth="1"/>
    <col min="15882" max="15882" width="9.7109375" style="84" customWidth="1"/>
    <col min="15883" max="16128" width="11.5703125" style="84"/>
    <col min="16129" max="16129" width="43.28515625" style="84" customWidth="1"/>
    <col min="16130" max="16130" width="10.7109375" style="84" customWidth="1"/>
    <col min="16131" max="16131" width="14.7109375" style="84" customWidth="1"/>
    <col min="16132" max="16132" width="10.7109375" style="84" customWidth="1"/>
    <col min="16133" max="16133" width="14.7109375" style="84" customWidth="1"/>
    <col min="16134" max="16134" width="4.7109375" style="84" customWidth="1"/>
    <col min="16135" max="16135" width="10.7109375" style="84" customWidth="1"/>
    <col min="16136" max="16136" width="9.7109375" style="84" customWidth="1"/>
    <col min="16137" max="16137" width="12.7109375" style="84" customWidth="1"/>
    <col min="16138" max="16138" width="9.7109375" style="84" customWidth="1"/>
    <col min="16139" max="16384" width="11.5703125" style="84"/>
  </cols>
  <sheetData>
    <row r="1" spans="1:10" s="130" customFormat="1" ht="45" customHeight="1">
      <c r="A1" s="133" t="s">
        <v>664</v>
      </c>
      <c r="B1" s="133"/>
      <c r="C1" s="133"/>
      <c r="D1" s="133"/>
      <c r="E1" s="133"/>
      <c r="F1" s="133"/>
      <c r="G1" s="133"/>
      <c r="H1" s="133"/>
      <c r="I1" s="133"/>
      <c r="J1" s="133"/>
    </row>
    <row r="2" spans="1:10" s="130" customFormat="1" ht="13.15" customHeight="1" thickBot="1">
      <c r="A2" s="129"/>
      <c r="B2" s="129"/>
      <c r="C2" s="129"/>
      <c r="D2" s="129"/>
      <c r="E2" s="129"/>
      <c r="F2" s="84"/>
      <c r="G2" s="84"/>
      <c r="H2" s="84"/>
      <c r="I2" s="84"/>
      <c r="J2" s="84"/>
    </row>
    <row r="3" spans="1:10" s="130" customFormat="1" ht="19.899999999999999" customHeight="1" thickBot="1">
      <c r="A3" s="129"/>
      <c r="B3" s="129"/>
      <c r="C3" s="129"/>
      <c r="D3" s="129"/>
      <c r="E3" s="129"/>
      <c r="F3" s="129"/>
      <c r="G3" s="1069" t="s">
        <v>42</v>
      </c>
      <c r="H3" s="1070"/>
      <c r="I3" s="1070"/>
      <c r="J3" s="1071"/>
    </row>
    <row r="4" spans="1:10" s="88" customFormat="1" ht="19.899999999999999" customHeight="1" thickBot="1">
      <c r="A4" s="1078"/>
      <c r="B4" s="1072">
        <v>2015</v>
      </c>
      <c r="C4" s="1073"/>
      <c r="D4" s="1074">
        <v>2016</v>
      </c>
      <c r="E4" s="1073"/>
      <c r="G4" s="1075" t="s">
        <v>235</v>
      </c>
      <c r="H4" s="1076"/>
      <c r="I4" s="1077" t="s">
        <v>237</v>
      </c>
      <c r="J4" s="1076"/>
    </row>
    <row r="5" spans="1:10" s="88" customFormat="1" ht="27" customHeight="1" thickBot="1">
      <c r="A5" s="1079"/>
      <c r="B5" s="718" t="s">
        <v>235</v>
      </c>
      <c r="C5" s="655" t="s">
        <v>41</v>
      </c>
      <c r="D5" s="718" t="s">
        <v>235</v>
      </c>
      <c r="E5" s="655" t="s">
        <v>41</v>
      </c>
      <c r="G5" s="764" t="s">
        <v>235</v>
      </c>
      <c r="H5" s="772" t="s">
        <v>110</v>
      </c>
      <c r="I5" s="833" t="s">
        <v>41</v>
      </c>
      <c r="J5" s="772" t="s">
        <v>110</v>
      </c>
    </row>
    <row r="6" spans="1:10" s="88" customFormat="1" ht="18" customHeight="1">
      <c r="A6" s="481" t="s">
        <v>285</v>
      </c>
      <c r="B6" s="484">
        <v>2559</v>
      </c>
      <c r="C6" s="487">
        <v>15243.581</v>
      </c>
      <c r="D6" s="484">
        <v>3520</v>
      </c>
      <c r="E6" s="487">
        <v>12936.1622663</v>
      </c>
      <c r="F6" s="84"/>
      <c r="G6" s="889">
        <f>D6-B6</f>
        <v>961</v>
      </c>
      <c r="H6" s="890">
        <f>(D6-B6)/B6</f>
        <v>0.37553731926533801</v>
      </c>
      <c r="I6" s="891">
        <f>E6-C6</f>
        <v>-2307.4187337000003</v>
      </c>
      <c r="J6" s="890">
        <f>(E6-C6)/C6</f>
        <v>-0.15136986077615228</v>
      </c>
    </row>
    <row r="7" spans="1:10" s="88" customFormat="1" ht="18" customHeight="1">
      <c r="A7" s="482" t="s">
        <v>286</v>
      </c>
      <c r="B7" s="485">
        <v>3258</v>
      </c>
      <c r="C7" s="488">
        <v>5852.15733</v>
      </c>
      <c r="D7" s="485">
        <v>4090</v>
      </c>
      <c r="E7" s="488">
        <v>4960.1238400000002</v>
      </c>
      <c r="F7" s="84"/>
      <c r="G7" s="892">
        <f t="shared" ref="G7:G15" si="0">D7-B7</f>
        <v>832</v>
      </c>
      <c r="H7" s="893">
        <f t="shared" ref="H7:H15" si="1">(D7-B7)/B7</f>
        <v>0.25537139349294047</v>
      </c>
      <c r="I7" s="894">
        <f t="shared" ref="I7:I15" si="2">E7-C7</f>
        <v>-892.0334899999998</v>
      </c>
      <c r="J7" s="893">
        <f t="shared" ref="J7:J15" si="3">(E7-C7)/C7</f>
        <v>-0.15242814567324692</v>
      </c>
    </row>
    <row r="8" spans="1:10" s="88" customFormat="1" ht="18" customHeight="1">
      <c r="A8" s="482" t="s">
        <v>287</v>
      </c>
      <c r="B8" s="485">
        <v>274</v>
      </c>
      <c r="C8" s="488">
        <v>3385.0372599999996</v>
      </c>
      <c r="D8" s="485">
        <v>279</v>
      </c>
      <c r="E8" s="488">
        <v>2185.2472200000002</v>
      </c>
      <c r="F8" s="84"/>
      <c r="G8" s="892">
        <f t="shared" si="0"/>
        <v>5</v>
      </c>
      <c r="H8" s="893">
        <f t="shared" si="1"/>
        <v>1.824817518248175E-2</v>
      </c>
      <c r="I8" s="895">
        <f t="shared" si="2"/>
        <v>-1199.7900399999994</v>
      </c>
      <c r="J8" s="893">
        <f t="shared" si="3"/>
        <v>-0.35443924182979292</v>
      </c>
    </row>
    <row r="9" spans="1:10" s="88" customFormat="1" ht="18" customHeight="1">
      <c r="A9" s="482" t="s">
        <v>288</v>
      </c>
      <c r="B9" s="485">
        <v>1239</v>
      </c>
      <c r="C9" s="488">
        <v>2800.4780000000001</v>
      </c>
      <c r="D9" s="485">
        <v>5674</v>
      </c>
      <c r="E9" s="488">
        <v>5890.8168299999998</v>
      </c>
      <c r="F9" s="84"/>
      <c r="G9" s="892">
        <f t="shared" si="0"/>
        <v>4435</v>
      </c>
      <c r="H9" s="893">
        <f t="shared" si="1"/>
        <v>3.5794995964487488</v>
      </c>
      <c r="I9" s="895">
        <f t="shared" si="2"/>
        <v>3090.3388299999997</v>
      </c>
      <c r="J9" s="893">
        <f t="shared" si="3"/>
        <v>1.1035040553791173</v>
      </c>
    </row>
    <row r="10" spans="1:10" s="88" customFormat="1" ht="18" customHeight="1">
      <c r="A10" s="482" t="s">
        <v>289</v>
      </c>
      <c r="B10" s="485">
        <v>18953</v>
      </c>
      <c r="C10" s="488">
        <v>4766.0084900000002</v>
      </c>
      <c r="D10" s="485">
        <v>13873</v>
      </c>
      <c r="E10" s="488">
        <v>5683.47109</v>
      </c>
      <c r="F10" s="84"/>
      <c r="G10" s="896">
        <f t="shared" si="0"/>
        <v>-5080</v>
      </c>
      <c r="H10" s="893">
        <f t="shared" si="1"/>
        <v>-0.2680314462090434</v>
      </c>
      <c r="I10" s="895">
        <f t="shared" si="2"/>
        <v>917.46259999999984</v>
      </c>
      <c r="J10" s="893">
        <f t="shared" si="3"/>
        <v>0.19250125171304505</v>
      </c>
    </row>
    <row r="11" spans="1:10" s="88" customFormat="1" ht="18" customHeight="1">
      <c r="A11" s="482" t="s">
        <v>290</v>
      </c>
      <c r="B11" s="485">
        <v>5525</v>
      </c>
      <c r="C11" s="488">
        <v>1984.01477</v>
      </c>
      <c r="D11" s="485">
        <v>4952</v>
      </c>
      <c r="E11" s="488">
        <v>2458.7724900000003</v>
      </c>
      <c r="F11" s="84"/>
      <c r="G11" s="896">
        <f t="shared" si="0"/>
        <v>-573</v>
      </c>
      <c r="H11" s="893">
        <f t="shared" si="1"/>
        <v>-0.103710407239819</v>
      </c>
      <c r="I11" s="895">
        <f t="shared" si="2"/>
        <v>474.75772000000029</v>
      </c>
      <c r="J11" s="893">
        <f t="shared" si="3"/>
        <v>0.2392914242266454</v>
      </c>
    </row>
    <row r="12" spans="1:10" s="88" customFormat="1" ht="18" customHeight="1" thickBot="1">
      <c r="A12" s="483" t="s">
        <v>291</v>
      </c>
      <c r="B12" s="486">
        <v>3531</v>
      </c>
      <c r="C12" s="489">
        <v>4116.4251299999996</v>
      </c>
      <c r="D12" s="486">
        <v>4584</v>
      </c>
      <c r="E12" s="489">
        <v>5409.1018999999997</v>
      </c>
      <c r="F12" s="84"/>
      <c r="G12" s="897">
        <f t="shared" si="0"/>
        <v>1053</v>
      </c>
      <c r="H12" s="898">
        <f t="shared" si="1"/>
        <v>0.29821580288870009</v>
      </c>
      <c r="I12" s="899">
        <f t="shared" si="2"/>
        <v>1292.67677</v>
      </c>
      <c r="J12" s="898">
        <f t="shared" si="3"/>
        <v>0.31402897639972382</v>
      </c>
    </row>
    <row r="13" spans="1:10" s="88" customFormat="1" ht="18" customHeight="1" thickBot="1">
      <c r="A13" s="724" t="s">
        <v>238</v>
      </c>
      <c r="B13" s="1018">
        <f>SUM(B6:B12)</f>
        <v>35339</v>
      </c>
      <c r="C13" s="1019">
        <f>SUM(C6:C12)</f>
        <v>38147.701979999998</v>
      </c>
      <c r="D13" s="1018">
        <f>SUM(D6:D12)</f>
        <v>36972</v>
      </c>
      <c r="E13" s="1019">
        <f>SUM(E6:E12)</f>
        <v>39523.695636300006</v>
      </c>
      <c r="F13" s="84"/>
      <c r="G13" s="900">
        <f t="shared" si="0"/>
        <v>1633</v>
      </c>
      <c r="H13" s="901">
        <f t="shared" si="1"/>
        <v>4.6209570163275704E-2</v>
      </c>
      <c r="I13" s="902">
        <f t="shared" si="2"/>
        <v>1375.9936563000083</v>
      </c>
      <c r="J13" s="901">
        <f t="shared" si="3"/>
        <v>3.6070158486123528E-2</v>
      </c>
    </row>
    <row r="14" spans="1:10" s="88" customFormat="1" ht="18" customHeight="1" thickBot="1">
      <c r="A14" s="724" t="s">
        <v>239</v>
      </c>
      <c r="B14" s="1020">
        <v>15193</v>
      </c>
      <c r="C14" s="1021">
        <v>12843.809479999996</v>
      </c>
      <c r="D14" s="1020">
        <v>13686</v>
      </c>
      <c r="E14" s="1021">
        <v>19250.804700000001</v>
      </c>
      <c r="F14" s="84"/>
      <c r="G14" s="900">
        <f t="shared" si="0"/>
        <v>-1507</v>
      </c>
      <c r="H14" s="901">
        <f t="shared" si="1"/>
        <v>-9.919041663924176E-2</v>
      </c>
      <c r="I14" s="902">
        <f t="shared" si="2"/>
        <v>6406.9952200000043</v>
      </c>
      <c r="J14" s="901">
        <f t="shared" si="3"/>
        <v>0.49883916683572654</v>
      </c>
    </row>
    <row r="15" spans="1:10" s="88" customFormat="1" ht="18" customHeight="1" thickBot="1">
      <c r="A15" s="724" t="s">
        <v>247</v>
      </c>
      <c r="B15" s="1022">
        <f>+B13+B14</f>
        <v>50532</v>
      </c>
      <c r="C15" s="1023">
        <f>+C13+C14</f>
        <v>50991.511459999994</v>
      </c>
      <c r="D15" s="1022">
        <f>+D13+D14</f>
        <v>50658</v>
      </c>
      <c r="E15" s="1023">
        <f>+E13+E14</f>
        <v>58774.500336300007</v>
      </c>
      <c r="F15" s="84"/>
      <c r="G15" s="903">
        <f t="shared" si="0"/>
        <v>126</v>
      </c>
      <c r="H15" s="904">
        <f t="shared" si="1"/>
        <v>2.4934694846829733E-3</v>
      </c>
      <c r="I15" s="905">
        <f t="shared" si="2"/>
        <v>7782.9888763000126</v>
      </c>
      <c r="J15" s="904">
        <f t="shared" si="3"/>
        <v>0.15263302956621191</v>
      </c>
    </row>
  </sheetData>
  <mergeCells count="6">
    <mergeCell ref="G3:J3"/>
    <mergeCell ref="A4:A5"/>
    <mergeCell ref="B4:C4"/>
    <mergeCell ref="D4:E4"/>
    <mergeCell ref="G4:H4"/>
    <mergeCell ref="I4:J4"/>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J19" sqref="J19"/>
    </sheetView>
  </sheetViews>
  <sheetFormatPr baseColWidth="10" defaultRowHeight="12.75"/>
  <cols>
    <col min="1" max="1" width="42.42578125" style="84" customWidth="1"/>
    <col min="2" max="2" width="9.5703125" style="84" customWidth="1"/>
    <col min="3" max="3" width="11.7109375" style="84" customWidth="1"/>
    <col min="4" max="4" width="9.85546875" style="84" customWidth="1"/>
    <col min="5" max="5" width="11.5703125" style="84" customWidth="1"/>
    <col min="6" max="6" width="2.28515625" style="84" customWidth="1"/>
    <col min="7" max="7" width="9.85546875" style="84" customWidth="1"/>
    <col min="8" max="8" width="10" style="84" customWidth="1"/>
    <col min="9" max="9" width="11.7109375" style="84" customWidth="1"/>
    <col min="10" max="10" width="10.42578125" style="84" customWidth="1"/>
    <col min="11" max="256" width="11.5703125" style="84"/>
    <col min="257" max="257" width="40.42578125" style="84" customWidth="1"/>
    <col min="258" max="258" width="10.7109375" style="84" customWidth="1"/>
    <col min="259" max="259" width="12.7109375" style="84" customWidth="1"/>
    <col min="260" max="260" width="10.7109375" style="84" customWidth="1"/>
    <col min="261" max="261" width="12.7109375" style="84" customWidth="1"/>
    <col min="262" max="262" width="4.7109375" style="84" customWidth="1"/>
    <col min="263" max="263" width="10.7109375" style="84" customWidth="1"/>
    <col min="264" max="264" width="9.7109375" style="84" customWidth="1"/>
    <col min="265" max="265" width="10.7109375" style="84" customWidth="1"/>
    <col min="266" max="266" width="9.7109375" style="84" customWidth="1"/>
    <col min="267" max="512" width="11.5703125" style="84"/>
    <col min="513" max="513" width="40.42578125" style="84" customWidth="1"/>
    <col min="514" max="514" width="10.7109375" style="84" customWidth="1"/>
    <col min="515" max="515" width="12.7109375" style="84" customWidth="1"/>
    <col min="516" max="516" width="10.7109375" style="84" customWidth="1"/>
    <col min="517" max="517" width="12.7109375" style="84" customWidth="1"/>
    <col min="518" max="518" width="4.7109375" style="84" customWidth="1"/>
    <col min="519" max="519" width="10.7109375" style="84" customWidth="1"/>
    <col min="520" max="520" width="9.7109375" style="84" customWidth="1"/>
    <col min="521" max="521" width="10.7109375" style="84" customWidth="1"/>
    <col min="522" max="522" width="9.7109375" style="84" customWidth="1"/>
    <col min="523" max="768" width="11.5703125" style="84"/>
    <col min="769" max="769" width="40.42578125" style="84" customWidth="1"/>
    <col min="770" max="770" width="10.7109375" style="84" customWidth="1"/>
    <col min="771" max="771" width="12.7109375" style="84" customWidth="1"/>
    <col min="772" max="772" width="10.7109375" style="84" customWidth="1"/>
    <col min="773" max="773" width="12.7109375" style="84" customWidth="1"/>
    <col min="774" max="774" width="4.7109375" style="84" customWidth="1"/>
    <col min="775" max="775" width="10.7109375" style="84" customWidth="1"/>
    <col min="776" max="776" width="9.7109375" style="84" customWidth="1"/>
    <col min="777" max="777" width="10.7109375" style="84" customWidth="1"/>
    <col min="778" max="778" width="9.7109375" style="84" customWidth="1"/>
    <col min="779" max="1024" width="11.5703125" style="84"/>
    <col min="1025" max="1025" width="40.42578125" style="84" customWidth="1"/>
    <col min="1026" max="1026" width="10.7109375" style="84" customWidth="1"/>
    <col min="1027" max="1027" width="12.7109375" style="84" customWidth="1"/>
    <col min="1028" max="1028" width="10.7109375" style="84" customWidth="1"/>
    <col min="1029" max="1029" width="12.7109375" style="84" customWidth="1"/>
    <col min="1030" max="1030" width="4.7109375" style="84" customWidth="1"/>
    <col min="1031" max="1031" width="10.7109375" style="84" customWidth="1"/>
    <col min="1032" max="1032" width="9.7109375" style="84" customWidth="1"/>
    <col min="1033" max="1033" width="10.7109375" style="84" customWidth="1"/>
    <col min="1034" max="1034" width="9.7109375" style="84" customWidth="1"/>
    <col min="1035" max="1280" width="11.5703125" style="84"/>
    <col min="1281" max="1281" width="40.42578125" style="84" customWidth="1"/>
    <col min="1282" max="1282" width="10.7109375" style="84" customWidth="1"/>
    <col min="1283" max="1283" width="12.7109375" style="84" customWidth="1"/>
    <col min="1284" max="1284" width="10.7109375" style="84" customWidth="1"/>
    <col min="1285" max="1285" width="12.7109375" style="84" customWidth="1"/>
    <col min="1286" max="1286" width="4.7109375" style="84" customWidth="1"/>
    <col min="1287" max="1287" width="10.7109375" style="84" customWidth="1"/>
    <col min="1288" max="1288" width="9.7109375" style="84" customWidth="1"/>
    <col min="1289" max="1289" width="10.7109375" style="84" customWidth="1"/>
    <col min="1290" max="1290" width="9.7109375" style="84" customWidth="1"/>
    <col min="1291" max="1536" width="11.5703125" style="84"/>
    <col min="1537" max="1537" width="40.42578125" style="84" customWidth="1"/>
    <col min="1538" max="1538" width="10.7109375" style="84" customWidth="1"/>
    <col min="1539" max="1539" width="12.7109375" style="84" customWidth="1"/>
    <col min="1540" max="1540" width="10.7109375" style="84" customWidth="1"/>
    <col min="1541" max="1541" width="12.7109375" style="84" customWidth="1"/>
    <col min="1542" max="1542" width="4.7109375" style="84" customWidth="1"/>
    <col min="1543" max="1543" width="10.7109375" style="84" customWidth="1"/>
    <col min="1544" max="1544" width="9.7109375" style="84" customWidth="1"/>
    <col min="1545" max="1545" width="10.7109375" style="84" customWidth="1"/>
    <col min="1546" max="1546" width="9.7109375" style="84" customWidth="1"/>
    <col min="1547" max="1792" width="11.5703125" style="84"/>
    <col min="1793" max="1793" width="40.42578125" style="84" customWidth="1"/>
    <col min="1794" max="1794" width="10.7109375" style="84" customWidth="1"/>
    <col min="1795" max="1795" width="12.7109375" style="84" customWidth="1"/>
    <col min="1796" max="1796" width="10.7109375" style="84" customWidth="1"/>
    <col min="1797" max="1797" width="12.7109375" style="84" customWidth="1"/>
    <col min="1798" max="1798" width="4.7109375" style="84" customWidth="1"/>
    <col min="1799" max="1799" width="10.7109375" style="84" customWidth="1"/>
    <col min="1800" max="1800" width="9.7109375" style="84" customWidth="1"/>
    <col min="1801" max="1801" width="10.7109375" style="84" customWidth="1"/>
    <col min="1802" max="1802" width="9.7109375" style="84" customWidth="1"/>
    <col min="1803" max="2048" width="11.5703125" style="84"/>
    <col min="2049" max="2049" width="40.42578125" style="84" customWidth="1"/>
    <col min="2050" max="2050" width="10.7109375" style="84" customWidth="1"/>
    <col min="2051" max="2051" width="12.7109375" style="84" customWidth="1"/>
    <col min="2052" max="2052" width="10.7109375" style="84" customWidth="1"/>
    <col min="2053" max="2053" width="12.7109375" style="84" customWidth="1"/>
    <col min="2054" max="2054" width="4.7109375" style="84" customWidth="1"/>
    <col min="2055" max="2055" width="10.7109375" style="84" customWidth="1"/>
    <col min="2056" max="2056" width="9.7109375" style="84" customWidth="1"/>
    <col min="2057" max="2057" width="10.7109375" style="84" customWidth="1"/>
    <col min="2058" max="2058" width="9.7109375" style="84" customWidth="1"/>
    <col min="2059" max="2304" width="11.5703125" style="84"/>
    <col min="2305" max="2305" width="40.42578125" style="84" customWidth="1"/>
    <col min="2306" max="2306" width="10.7109375" style="84" customWidth="1"/>
    <col min="2307" max="2307" width="12.7109375" style="84" customWidth="1"/>
    <col min="2308" max="2308" width="10.7109375" style="84" customWidth="1"/>
    <col min="2309" max="2309" width="12.7109375" style="84" customWidth="1"/>
    <col min="2310" max="2310" width="4.7109375" style="84" customWidth="1"/>
    <col min="2311" max="2311" width="10.7109375" style="84" customWidth="1"/>
    <col min="2312" max="2312" width="9.7109375" style="84" customWidth="1"/>
    <col min="2313" max="2313" width="10.7109375" style="84" customWidth="1"/>
    <col min="2314" max="2314" width="9.7109375" style="84" customWidth="1"/>
    <col min="2315" max="2560" width="11.5703125" style="84"/>
    <col min="2561" max="2561" width="40.42578125" style="84" customWidth="1"/>
    <col min="2562" max="2562" width="10.7109375" style="84" customWidth="1"/>
    <col min="2563" max="2563" width="12.7109375" style="84" customWidth="1"/>
    <col min="2564" max="2564" width="10.7109375" style="84" customWidth="1"/>
    <col min="2565" max="2565" width="12.7109375" style="84" customWidth="1"/>
    <col min="2566" max="2566" width="4.7109375" style="84" customWidth="1"/>
    <col min="2567" max="2567" width="10.7109375" style="84" customWidth="1"/>
    <col min="2568" max="2568" width="9.7109375" style="84" customWidth="1"/>
    <col min="2569" max="2569" width="10.7109375" style="84" customWidth="1"/>
    <col min="2570" max="2570" width="9.7109375" style="84" customWidth="1"/>
    <col min="2571" max="2816" width="11.5703125" style="84"/>
    <col min="2817" max="2817" width="40.42578125" style="84" customWidth="1"/>
    <col min="2818" max="2818" width="10.7109375" style="84" customWidth="1"/>
    <col min="2819" max="2819" width="12.7109375" style="84" customWidth="1"/>
    <col min="2820" max="2820" width="10.7109375" style="84" customWidth="1"/>
    <col min="2821" max="2821" width="12.7109375" style="84" customWidth="1"/>
    <col min="2822" max="2822" width="4.7109375" style="84" customWidth="1"/>
    <col min="2823" max="2823" width="10.7109375" style="84" customWidth="1"/>
    <col min="2824" max="2824" width="9.7109375" style="84" customWidth="1"/>
    <col min="2825" max="2825" width="10.7109375" style="84" customWidth="1"/>
    <col min="2826" max="2826" width="9.7109375" style="84" customWidth="1"/>
    <col min="2827" max="3072" width="11.5703125" style="84"/>
    <col min="3073" max="3073" width="40.42578125" style="84" customWidth="1"/>
    <col min="3074" max="3074" width="10.7109375" style="84" customWidth="1"/>
    <col min="3075" max="3075" width="12.7109375" style="84" customWidth="1"/>
    <col min="3076" max="3076" width="10.7109375" style="84" customWidth="1"/>
    <col min="3077" max="3077" width="12.7109375" style="84" customWidth="1"/>
    <col min="3078" max="3078" width="4.7109375" style="84" customWidth="1"/>
    <col min="3079" max="3079" width="10.7109375" style="84" customWidth="1"/>
    <col min="3080" max="3080" width="9.7109375" style="84" customWidth="1"/>
    <col min="3081" max="3081" width="10.7109375" style="84" customWidth="1"/>
    <col min="3082" max="3082" width="9.7109375" style="84" customWidth="1"/>
    <col min="3083" max="3328" width="11.5703125" style="84"/>
    <col min="3329" max="3329" width="40.42578125" style="84" customWidth="1"/>
    <col min="3330" max="3330" width="10.7109375" style="84" customWidth="1"/>
    <col min="3331" max="3331" width="12.7109375" style="84" customWidth="1"/>
    <col min="3332" max="3332" width="10.7109375" style="84" customWidth="1"/>
    <col min="3333" max="3333" width="12.7109375" style="84" customWidth="1"/>
    <col min="3334" max="3334" width="4.7109375" style="84" customWidth="1"/>
    <col min="3335" max="3335" width="10.7109375" style="84" customWidth="1"/>
    <col min="3336" max="3336" width="9.7109375" style="84" customWidth="1"/>
    <col min="3337" max="3337" width="10.7109375" style="84" customWidth="1"/>
    <col min="3338" max="3338" width="9.7109375" style="84" customWidth="1"/>
    <col min="3339" max="3584" width="11.5703125" style="84"/>
    <col min="3585" max="3585" width="40.42578125" style="84" customWidth="1"/>
    <col min="3586" max="3586" width="10.7109375" style="84" customWidth="1"/>
    <col min="3587" max="3587" width="12.7109375" style="84" customWidth="1"/>
    <col min="3588" max="3588" width="10.7109375" style="84" customWidth="1"/>
    <col min="3589" max="3589" width="12.7109375" style="84" customWidth="1"/>
    <col min="3590" max="3590" width="4.7109375" style="84" customWidth="1"/>
    <col min="3591" max="3591" width="10.7109375" style="84" customWidth="1"/>
    <col min="3592" max="3592" width="9.7109375" style="84" customWidth="1"/>
    <col min="3593" max="3593" width="10.7109375" style="84" customWidth="1"/>
    <col min="3594" max="3594" width="9.7109375" style="84" customWidth="1"/>
    <col min="3595" max="3840" width="11.5703125" style="84"/>
    <col min="3841" max="3841" width="40.42578125" style="84" customWidth="1"/>
    <col min="3842" max="3842" width="10.7109375" style="84" customWidth="1"/>
    <col min="3843" max="3843" width="12.7109375" style="84" customWidth="1"/>
    <col min="3844" max="3844" width="10.7109375" style="84" customWidth="1"/>
    <col min="3845" max="3845" width="12.7109375" style="84" customWidth="1"/>
    <col min="3846" max="3846" width="4.7109375" style="84" customWidth="1"/>
    <col min="3847" max="3847" width="10.7109375" style="84" customWidth="1"/>
    <col min="3848" max="3848" width="9.7109375" style="84" customWidth="1"/>
    <col min="3849" max="3849" width="10.7109375" style="84" customWidth="1"/>
    <col min="3850" max="3850" width="9.7109375" style="84" customWidth="1"/>
    <col min="3851" max="4096" width="11.5703125" style="84"/>
    <col min="4097" max="4097" width="40.42578125" style="84" customWidth="1"/>
    <col min="4098" max="4098" width="10.7109375" style="84" customWidth="1"/>
    <col min="4099" max="4099" width="12.7109375" style="84" customWidth="1"/>
    <col min="4100" max="4100" width="10.7109375" style="84" customWidth="1"/>
    <col min="4101" max="4101" width="12.7109375" style="84" customWidth="1"/>
    <col min="4102" max="4102" width="4.7109375" style="84" customWidth="1"/>
    <col min="4103" max="4103" width="10.7109375" style="84" customWidth="1"/>
    <col min="4104" max="4104" width="9.7109375" style="84" customWidth="1"/>
    <col min="4105" max="4105" width="10.7109375" style="84" customWidth="1"/>
    <col min="4106" max="4106" width="9.7109375" style="84" customWidth="1"/>
    <col min="4107" max="4352" width="11.5703125" style="84"/>
    <col min="4353" max="4353" width="40.42578125" style="84" customWidth="1"/>
    <col min="4354" max="4354" width="10.7109375" style="84" customWidth="1"/>
    <col min="4355" max="4355" width="12.7109375" style="84" customWidth="1"/>
    <col min="4356" max="4356" width="10.7109375" style="84" customWidth="1"/>
    <col min="4357" max="4357" width="12.7109375" style="84" customWidth="1"/>
    <col min="4358" max="4358" width="4.7109375" style="84" customWidth="1"/>
    <col min="4359" max="4359" width="10.7109375" style="84" customWidth="1"/>
    <col min="4360" max="4360" width="9.7109375" style="84" customWidth="1"/>
    <col min="4361" max="4361" width="10.7109375" style="84" customWidth="1"/>
    <col min="4362" max="4362" width="9.7109375" style="84" customWidth="1"/>
    <col min="4363" max="4608" width="11.5703125" style="84"/>
    <col min="4609" max="4609" width="40.42578125" style="84" customWidth="1"/>
    <col min="4610" max="4610" width="10.7109375" style="84" customWidth="1"/>
    <col min="4611" max="4611" width="12.7109375" style="84" customWidth="1"/>
    <col min="4612" max="4612" width="10.7109375" style="84" customWidth="1"/>
    <col min="4613" max="4613" width="12.7109375" style="84" customWidth="1"/>
    <col min="4614" max="4614" width="4.7109375" style="84" customWidth="1"/>
    <col min="4615" max="4615" width="10.7109375" style="84" customWidth="1"/>
    <col min="4616" max="4616" width="9.7109375" style="84" customWidth="1"/>
    <col min="4617" max="4617" width="10.7109375" style="84" customWidth="1"/>
    <col min="4618" max="4618" width="9.7109375" style="84" customWidth="1"/>
    <col min="4619" max="4864" width="11.5703125" style="84"/>
    <col min="4865" max="4865" width="40.42578125" style="84" customWidth="1"/>
    <col min="4866" max="4866" width="10.7109375" style="84" customWidth="1"/>
    <col min="4867" max="4867" width="12.7109375" style="84" customWidth="1"/>
    <col min="4868" max="4868" width="10.7109375" style="84" customWidth="1"/>
    <col min="4869" max="4869" width="12.7109375" style="84" customWidth="1"/>
    <col min="4870" max="4870" width="4.7109375" style="84" customWidth="1"/>
    <col min="4871" max="4871" width="10.7109375" style="84" customWidth="1"/>
    <col min="4872" max="4872" width="9.7109375" style="84" customWidth="1"/>
    <col min="4873" max="4873" width="10.7109375" style="84" customWidth="1"/>
    <col min="4874" max="4874" width="9.7109375" style="84" customWidth="1"/>
    <col min="4875" max="5120" width="11.5703125" style="84"/>
    <col min="5121" max="5121" width="40.42578125" style="84" customWidth="1"/>
    <col min="5122" max="5122" width="10.7109375" style="84" customWidth="1"/>
    <col min="5123" max="5123" width="12.7109375" style="84" customWidth="1"/>
    <col min="5124" max="5124" width="10.7109375" style="84" customWidth="1"/>
    <col min="5125" max="5125" width="12.7109375" style="84" customWidth="1"/>
    <col min="5126" max="5126" width="4.7109375" style="84" customWidth="1"/>
    <col min="5127" max="5127" width="10.7109375" style="84" customWidth="1"/>
    <col min="5128" max="5128" width="9.7109375" style="84" customWidth="1"/>
    <col min="5129" max="5129" width="10.7109375" style="84" customWidth="1"/>
    <col min="5130" max="5130" width="9.7109375" style="84" customWidth="1"/>
    <col min="5131" max="5376" width="11.5703125" style="84"/>
    <col min="5377" max="5377" width="40.42578125" style="84" customWidth="1"/>
    <col min="5378" max="5378" width="10.7109375" style="84" customWidth="1"/>
    <col min="5379" max="5379" width="12.7109375" style="84" customWidth="1"/>
    <col min="5380" max="5380" width="10.7109375" style="84" customWidth="1"/>
    <col min="5381" max="5381" width="12.7109375" style="84" customWidth="1"/>
    <col min="5382" max="5382" width="4.7109375" style="84" customWidth="1"/>
    <col min="5383" max="5383" width="10.7109375" style="84" customWidth="1"/>
    <col min="5384" max="5384" width="9.7109375" style="84" customWidth="1"/>
    <col min="5385" max="5385" width="10.7109375" style="84" customWidth="1"/>
    <col min="5386" max="5386" width="9.7109375" style="84" customWidth="1"/>
    <col min="5387" max="5632" width="11.5703125" style="84"/>
    <col min="5633" max="5633" width="40.42578125" style="84" customWidth="1"/>
    <col min="5634" max="5634" width="10.7109375" style="84" customWidth="1"/>
    <col min="5635" max="5635" width="12.7109375" style="84" customWidth="1"/>
    <col min="5636" max="5636" width="10.7109375" style="84" customWidth="1"/>
    <col min="5637" max="5637" width="12.7109375" style="84" customWidth="1"/>
    <col min="5638" max="5638" width="4.7109375" style="84" customWidth="1"/>
    <col min="5639" max="5639" width="10.7109375" style="84" customWidth="1"/>
    <col min="5640" max="5640" width="9.7109375" style="84" customWidth="1"/>
    <col min="5641" max="5641" width="10.7109375" style="84" customWidth="1"/>
    <col min="5642" max="5642" width="9.7109375" style="84" customWidth="1"/>
    <col min="5643" max="5888" width="11.5703125" style="84"/>
    <col min="5889" max="5889" width="40.42578125" style="84" customWidth="1"/>
    <col min="5890" max="5890" width="10.7109375" style="84" customWidth="1"/>
    <col min="5891" max="5891" width="12.7109375" style="84" customWidth="1"/>
    <col min="5892" max="5892" width="10.7109375" style="84" customWidth="1"/>
    <col min="5893" max="5893" width="12.7109375" style="84" customWidth="1"/>
    <col min="5894" max="5894" width="4.7109375" style="84" customWidth="1"/>
    <col min="5895" max="5895" width="10.7109375" style="84" customWidth="1"/>
    <col min="5896" max="5896" width="9.7109375" style="84" customWidth="1"/>
    <col min="5897" max="5897" width="10.7109375" style="84" customWidth="1"/>
    <col min="5898" max="5898" width="9.7109375" style="84" customWidth="1"/>
    <col min="5899" max="6144" width="11.5703125" style="84"/>
    <col min="6145" max="6145" width="40.42578125" style="84" customWidth="1"/>
    <col min="6146" max="6146" width="10.7109375" style="84" customWidth="1"/>
    <col min="6147" max="6147" width="12.7109375" style="84" customWidth="1"/>
    <col min="6148" max="6148" width="10.7109375" style="84" customWidth="1"/>
    <col min="6149" max="6149" width="12.7109375" style="84" customWidth="1"/>
    <col min="6150" max="6150" width="4.7109375" style="84" customWidth="1"/>
    <col min="6151" max="6151" width="10.7109375" style="84" customWidth="1"/>
    <col min="6152" max="6152" width="9.7109375" style="84" customWidth="1"/>
    <col min="6153" max="6153" width="10.7109375" style="84" customWidth="1"/>
    <col min="6154" max="6154" width="9.7109375" style="84" customWidth="1"/>
    <col min="6155" max="6400" width="11.5703125" style="84"/>
    <col min="6401" max="6401" width="40.42578125" style="84" customWidth="1"/>
    <col min="6402" max="6402" width="10.7109375" style="84" customWidth="1"/>
    <col min="6403" max="6403" width="12.7109375" style="84" customWidth="1"/>
    <col min="6404" max="6404" width="10.7109375" style="84" customWidth="1"/>
    <col min="6405" max="6405" width="12.7109375" style="84" customWidth="1"/>
    <col min="6406" max="6406" width="4.7109375" style="84" customWidth="1"/>
    <col min="6407" max="6407" width="10.7109375" style="84" customWidth="1"/>
    <col min="6408" max="6408" width="9.7109375" style="84" customWidth="1"/>
    <col min="6409" max="6409" width="10.7109375" style="84" customWidth="1"/>
    <col min="6410" max="6410" width="9.7109375" style="84" customWidth="1"/>
    <col min="6411" max="6656" width="11.5703125" style="84"/>
    <col min="6657" max="6657" width="40.42578125" style="84" customWidth="1"/>
    <col min="6658" max="6658" width="10.7109375" style="84" customWidth="1"/>
    <col min="6659" max="6659" width="12.7109375" style="84" customWidth="1"/>
    <col min="6660" max="6660" width="10.7109375" style="84" customWidth="1"/>
    <col min="6661" max="6661" width="12.7109375" style="84" customWidth="1"/>
    <col min="6662" max="6662" width="4.7109375" style="84" customWidth="1"/>
    <col min="6663" max="6663" width="10.7109375" style="84" customWidth="1"/>
    <col min="6664" max="6664" width="9.7109375" style="84" customWidth="1"/>
    <col min="6665" max="6665" width="10.7109375" style="84" customWidth="1"/>
    <col min="6666" max="6666" width="9.7109375" style="84" customWidth="1"/>
    <col min="6667" max="6912" width="11.5703125" style="84"/>
    <col min="6913" max="6913" width="40.42578125" style="84" customWidth="1"/>
    <col min="6914" max="6914" width="10.7109375" style="84" customWidth="1"/>
    <col min="6915" max="6915" width="12.7109375" style="84" customWidth="1"/>
    <col min="6916" max="6916" width="10.7109375" style="84" customWidth="1"/>
    <col min="6917" max="6917" width="12.7109375" style="84" customWidth="1"/>
    <col min="6918" max="6918" width="4.7109375" style="84" customWidth="1"/>
    <col min="6919" max="6919" width="10.7109375" style="84" customWidth="1"/>
    <col min="6920" max="6920" width="9.7109375" style="84" customWidth="1"/>
    <col min="6921" max="6921" width="10.7109375" style="84" customWidth="1"/>
    <col min="6922" max="6922" width="9.7109375" style="84" customWidth="1"/>
    <col min="6923" max="7168" width="11.5703125" style="84"/>
    <col min="7169" max="7169" width="40.42578125" style="84" customWidth="1"/>
    <col min="7170" max="7170" width="10.7109375" style="84" customWidth="1"/>
    <col min="7171" max="7171" width="12.7109375" style="84" customWidth="1"/>
    <col min="7172" max="7172" width="10.7109375" style="84" customWidth="1"/>
    <col min="7173" max="7173" width="12.7109375" style="84" customWidth="1"/>
    <col min="7174" max="7174" width="4.7109375" style="84" customWidth="1"/>
    <col min="7175" max="7175" width="10.7109375" style="84" customWidth="1"/>
    <col min="7176" max="7176" width="9.7109375" style="84" customWidth="1"/>
    <col min="7177" max="7177" width="10.7109375" style="84" customWidth="1"/>
    <col min="7178" max="7178" width="9.7109375" style="84" customWidth="1"/>
    <col min="7179" max="7424" width="11.5703125" style="84"/>
    <col min="7425" max="7425" width="40.42578125" style="84" customWidth="1"/>
    <col min="7426" max="7426" width="10.7109375" style="84" customWidth="1"/>
    <col min="7427" max="7427" width="12.7109375" style="84" customWidth="1"/>
    <col min="7428" max="7428" width="10.7109375" style="84" customWidth="1"/>
    <col min="7429" max="7429" width="12.7109375" style="84" customWidth="1"/>
    <col min="7430" max="7430" width="4.7109375" style="84" customWidth="1"/>
    <col min="7431" max="7431" width="10.7109375" style="84" customWidth="1"/>
    <col min="7432" max="7432" width="9.7109375" style="84" customWidth="1"/>
    <col min="7433" max="7433" width="10.7109375" style="84" customWidth="1"/>
    <col min="7434" max="7434" width="9.7109375" style="84" customWidth="1"/>
    <col min="7435" max="7680" width="11.5703125" style="84"/>
    <col min="7681" max="7681" width="40.42578125" style="84" customWidth="1"/>
    <col min="7682" max="7682" width="10.7109375" style="84" customWidth="1"/>
    <col min="7683" max="7683" width="12.7109375" style="84" customWidth="1"/>
    <col min="7684" max="7684" width="10.7109375" style="84" customWidth="1"/>
    <col min="7685" max="7685" width="12.7109375" style="84" customWidth="1"/>
    <col min="7686" max="7686" width="4.7109375" style="84" customWidth="1"/>
    <col min="7687" max="7687" width="10.7109375" style="84" customWidth="1"/>
    <col min="7688" max="7688" width="9.7109375" style="84" customWidth="1"/>
    <col min="7689" max="7689" width="10.7109375" style="84" customWidth="1"/>
    <col min="7690" max="7690" width="9.7109375" style="84" customWidth="1"/>
    <col min="7691" max="7936" width="11.5703125" style="84"/>
    <col min="7937" max="7937" width="40.42578125" style="84" customWidth="1"/>
    <col min="7938" max="7938" width="10.7109375" style="84" customWidth="1"/>
    <col min="7939" max="7939" width="12.7109375" style="84" customWidth="1"/>
    <col min="7940" max="7940" width="10.7109375" style="84" customWidth="1"/>
    <col min="7941" max="7941" width="12.7109375" style="84" customWidth="1"/>
    <col min="7942" max="7942" width="4.7109375" style="84" customWidth="1"/>
    <col min="7943" max="7943" width="10.7109375" style="84" customWidth="1"/>
    <col min="7944" max="7944" width="9.7109375" style="84" customWidth="1"/>
    <col min="7945" max="7945" width="10.7109375" style="84" customWidth="1"/>
    <col min="7946" max="7946" width="9.7109375" style="84" customWidth="1"/>
    <col min="7947" max="8192" width="11.5703125" style="84"/>
    <col min="8193" max="8193" width="40.42578125" style="84" customWidth="1"/>
    <col min="8194" max="8194" width="10.7109375" style="84" customWidth="1"/>
    <col min="8195" max="8195" width="12.7109375" style="84" customWidth="1"/>
    <col min="8196" max="8196" width="10.7109375" style="84" customWidth="1"/>
    <col min="8197" max="8197" width="12.7109375" style="84" customWidth="1"/>
    <col min="8198" max="8198" width="4.7109375" style="84" customWidth="1"/>
    <col min="8199" max="8199" width="10.7109375" style="84" customWidth="1"/>
    <col min="8200" max="8200" width="9.7109375" style="84" customWidth="1"/>
    <col min="8201" max="8201" width="10.7109375" style="84" customWidth="1"/>
    <col min="8202" max="8202" width="9.7109375" style="84" customWidth="1"/>
    <col min="8203" max="8448" width="11.5703125" style="84"/>
    <col min="8449" max="8449" width="40.42578125" style="84" customWidth="1"/>
    <col min="8450" max="8450" width="10.7109375" style="84" customWidth="1"/>
    <col min="8451" max="8451" width="12.7109375" style="84" customWidth="1"/>
    <col min="8452" max="8452" width="10.7109375" style="84" customWidth="1"/>
    <col min="8453" max="8453" width="12.7109375" style="84" customWidth="1"/>
    <col min="8454" max="8454" width="4.7109375" style="84" customWidth="1"/>
    <col min="8455" max="8455" width="10.7109375" style="84" customWidth="1"/>
    <col min="8456" max="8456" width="9.7109375" style="84" customWidth="1"/>
    <col min="8457" max="8457" width="10.7109375" style="84" customWidth="1"/>
    <col min="8458" max="8458" width="9.7109375" style="84" customWidth="1"/>
    <col min="8459" max="8704" width="11.5703125" style="84"/>
    <col min="8705" max="8705" width="40.42578125" style="84" customWidth="1"/>
    <col min="8706" max="8706" width="10.7109375" style="84" customWidth="1"/>
    <col min="8707" max="8707" width="12.7109375" style="84" customWidth="1"/>
    <col min="8708" max="8708" width="10.7109375" style="84" customWidth="1"/>
    <col min="8709" max="8709" width="12.7109375" style="84" customWidth="1"/>
    <col min="8710" max="8710" width="4.7109375" style="84" customWidth="1"/>
    <col min="8711" max="8711" width="10.7109375" style="84" customWidth="1"/>
    <col min="8712" max="8712" width="9.7109375" style="84" customWidth="1"/>
    <col min="8713" max="8713" width="10.7109375" style="84" customWidth="1"/>
    <col min="8714" max="8714" width="9.7109375" style="84" customWidth="1"/>
    <col min="8715" max="8960" width="11.5703125" style="84"/>
    <col min="8961" max="8961" width="40.42578125" style="84" customWidth="1"/>
    <col min="8962" max="8962" width="10.7109375" style="84" customWidth="1"/>
    <col min="8963" max="8963" width="12.7109375" style="84" customWidth="1"/>
    <col min="8964" max="8964" width="10.7109375" style="84" customWidth="1"/>
    <col min="8965" max="8965" width="12.7109375" style="84" customWidth="1"/>
    <col min="8966" max="8966" width="4.7109375" style="84" customWidth="1"/>
    <col min="8967" max="8967" width="10.7109375" style="84" customWidth="1"/>
    <col min="8968" max="8968" width="9.7109375" style="84" customWidth="1"/>
    <col min="8969" max="8969" width="10.7109375" style="84" customWidth="1"/>
    <col min="8970" max="8970" width="9.7109375" style="84" customWidth="1"/>
    <col min="8971" max="9216" width="11.5703125" style="84"/>
    <col min="9217" max="9217" width="40.42578125" style="84" customWidth="1"/>
    <col min="9218" max="9218" width="10.7109375" style="84" customWidth="1"/>
    <col min="9219" max="9219" width="12.7109375" style="84" customWidth="1"/>
    <col min="9220" max="9220" width="10.7109375" style="84" customWidth="1"/>
    <col min="9221" max="9221" width="12.7109375" style="84" customWidth="1"/>
    <col min="9222" max="9222" width="4.7109375" style="84" customWidth="1"/>
    <col min="9223" max="9223" width="10.7109375" style="84" customWidth="1"/>
    <col min="9224" max="9224" width="9.7109375" style="84" customWidth="1"/>
    <col min="9225" max="9225" width="10.7109375" style="84" customWidth="1"/>
    <col min="9226" max="9226" width="9.7109375" style="84" customWidth="1"/>
    <col min="9227" max="9472" width="11.5703125" style="84"/>
    <col min="9473" max="9473" width="40.42578125" style="84" customWidth="1"/>
    <col min="9474" max="9474" width="10.7109375" style="84" customWidth="1"/>
    <col min="9475" max="9475" width="12.7109375" style="84" customWidth="1"/>
    <col min="9476" max="9476" width="10.7109375" style="84" customWidth="1"/>
    <col min="9477" max="9477" width="12.7109375" style="84" customWidth="1"/>
    <col min="9478" max="9478" width="4.7109375" style="84" customWidth="1"/>
    <col min="9479" max="9479" width="10.7109375" style="84" customWidth="1"/>
    <col min="9480" max="9480" width="9.7109375" style="84" customWidth="1"/>
    <col min="9481" max="9481" width="10.7109375" style="84" customWidth="1"/>
    <col min="9482" max="9482" width="9.7109375" style="84" customWidth="1"/>
    <col min="9483" max="9728" width="11.5703125" style="84"/>
    <col min="9729" max="9729" width="40.42578125" style="84" customWidth="1"/>
    <col min="9730" max="9730" width="10.7109375" style="84" customWidth="1"/>
    <col min="9731" max="9731" width="12.7109375" style="84" customWidth="1"/>
    <col min="9732" max="9732" width="10.7109375" style="84" customWidth="1"/>
    <col min="9733" max="9733" width="12.7109375" style="84" customWidth="1"/>
    <col min="9734" max="9734" width="4.7109375" style="84" customWidth="1"/>
    <col min="9735" max="9735" width="10.7109375" style="84" customWidth="1"/>
    <col min="9736" max="9736" width="9.7109375" style="84" customWidth="1"/>
    <col min="9737" max="9737" width="10.7109375" style="84" customWidth="1"/>
    <col min="9738" max="9738" width="9.7109375" style="84" customWidth="1"/>
    <col min="9739" max="9984" width="11.5703125" style="84"/>
    <col min="9985" max="9985" width="40.42578125" style="84" customWidth="1"/>
    <col min="9986" max="9986" width="10.7109375" style="84" customWidth="1"/>
    <col min="9987" max="9987" width="12.7109375" style="84" customWidth="1"/>
    <col min="9988" max="9988" width="10.7109375" style="84" customWidth="1"/>
    <col min="9989" max="9989" width="12.7109375" style="84" customWidth="1"/>
    <col min="9990" max="9990" width="4.7109375" style="84" customWidth="1"/>
    <col min="9991" max="9991" width="10.7109375" style="84" customWidth="1"/>
    <col min="9992" max="9992" width="9.7109375" style="84" customWidth="1"/>
    <col min="9993" max="9993" width="10.7109375" style="84" customWidth="1"/>
    <col min="9994" max="9994" width="9.7109375" style="84" customWidth="1"/>
    <col min="9995" max="10240" width="11.5703125" style="84"/>
    <col min="10241" max="10241" width="40.42578125" style="84" customWidth="1"/>
    <col min="10242" max="10242" width="10.7109375" style="84" customWidth="1"/>
    <col min="10243" max="10243" width="12.7109375" style="84" customWidth="1"/>
    <col min="10244" max="10244" width="10.7109375" style="84" customWidth="1"/>
    <col min="10245" max="10245" width="12.7109375" style="84" customWidth="1"/>
    <col min="10246" max="10246" width="4.7109375" style="84" customWidth="1"/>
    <col min="10247" max="10247" width="10.7109375" style="84" customWidth="1"/>
    <col min="10248" max="10248" width="9.7109375" style="84" customWidth="1"/>
    <col min="10249" max="10249" width="10.7109375" style="84" customWidth="1"/>
    <col min="10250" max="10250" width="9.7109375" style="84" customWidth="1"/>
    <col min="10251" max="10496" width="11.5703125" style="84"/>
    <col min="10497" max="10497" width="40.42578125" style="84" customWidth="1"/>
    <col min="10498" max="10498" width="10.7109375" style="84" customWidth="1"/>
    <col min="10499" max="10499" width="12.7109375" style="84" customWidth="1"/>
    <col min="10500" max="10500" width="10.7109375" style="84" customWidth="1"/>
    <col min="10501" max="10501" width="12.7109375" style="84" customWidth="1"/>
    <col min="10502" max="10502" width="4.7109375" style="84" customWidth="1"/>
    <col min="10503" max="10503" width="10.7109375" style="84" customWidth="1"/>
    <col min="10504" max="10504" width="9.7109375" style="84" customWidth="1"/>
    <col min="10505" max="10505" width="10.7109375" style="84" customWidth="1"/>
    <col min="10506" max="10506" width="9.7109375" style="84" customWidth="1"/>
    <col min="10507" max="10752" width="11.5703125" style="84"/>
    <col min="10753" max="10753" width="40.42578125" style="84" customWidth="1"/>
    <col min="10754" max="10754" width="10.7109375" style="84" customWidth="1"/>
    <col min="10755" max="10755" width="12.7109375" style="84" customWidth="1"/>
    <col min="10756" max="10756" width="10.7109375" style="84" customWidth="1"/>
    <col min="10757" max="10757" width="12.7109375" style="84" customWidth="1"/>
    <col min="10758" max="10758" width="4.7109375" style="84" customWidth="1"/>
    <col min="10759" max="10759" width="10.7109375" style="84" customWidth="1"/>
    <col min="10760" max="10760" width="9.7109375" style="84" customWidth="1"/>
    <col min="10761" max="10761" width="10.7109375" style="84" customWidth="1"/>
    <col min="10762" max="10762" width="9.7109375" style="84" customWidth="1"/>
    <col min="10763" max="11008" width="11.5703125" style="84"/>
    <col min="11009" max="11009" width="40.42578125" style="84" customWidth="1"/>
    <col min="11010" max="11010" width="10.7109375" style="84" customWidth="1"/>
    <col min="11011" max="11011" width="12.7109375" style="84" customWidth="1"/>
    <col min="11012" max="11012" width="10.7109375" style="84" customWidth="1"/>
    <col min="11013" max="11013" width="12.7109375" style="84" customWidth="1"/>
    <col min="11014" max="11014" width="4.7109375" style="84" customWidth="1"/>
    <col min="11015" max="11015" width="10.7109375" style="84" customWidth="1"/>
    <col min="11016" max="11016" width="9.7109375" style="84" customWidth="1"/>
    <col min="11017" max="11017" width="10.7109375" style="84" customWidth="1"/>
    <col min="11018" max="11018" width="9.7109375" style="84" customWidth="1"/>
    <col min="11019" max="11264" width="11.5703125" style="84"/>
    <col min="11265" max="11265" width="40.42578125" style="84" customWidth="1"/>
    <col min="11266" max="11266" width="10.7109375" style="84" customWidth="1"/>
    <col min="11267" max="11267" width="12.7109375" style="84" customWidth="1"/>
    <col min="11268" max="11268" width="10.7109375" style="84" customWidth="1"/>
    <col min="11269" max="11269" width="12.7109375" style="84" customWidth="1"/>
    <col min="11270" max="11270" width="4.7109375" style="84" customWidth="1"/>
    <col min="11271" max="11271" width="10.7109375" style="84" customWidth="1"/>
    <col min="11272" max="11272" width="9.7109375" style="84" customWidth="1"/>
    <col min="11273" max="11273" width="10.7109375" style="84" customWidth="1"/>
    <col min="11274" max="11274" width="9.7109375" style="84" customWidth="1"/>
    <col min="11275" max="11520" width="11.5703125" style="84"/>
    <col min="11521" max="11521" width="40.42578125" style="84" customWidth="1"/>
    <col min="11522" max="11522" width="10.7109375" style="84" customWidth="1"/>
    <col min="11523" max="11523" width="12.7109375" style="84" customWidth="1"/>
    <col min="11524" max="11524" width="10.7109375" style="84" customWidth="1"/>
    <col min="11525" max="11525" width="12.7109375" style="84" customWidth="1"/>
    <col min="11526" max="11526" width="4.7109375" style="84" customWidth="1"/>
    <col min="11527" max="11527" width="10.7109375" style="84" customWidth="1"/>
    <col min="11528" max="11528" width="9.7109375" style="84" customWidth="1"/>
    <col min="11529" max="11529" width="10.7109375" style="84" customWidth="1"/>
    <col min="11530" max="11530" width="9.7109375" style="84" customWidth="1"/>
    <col min="11531" max="11776" width="11.5703125" style="84"/>
    <col min="11777" max="11777" width="40.42578125" style="84" customWidth="1"/>
    <col min="11778" max="11778" width="10.7109375" style="84" customWidth="1"/>
    <col min="11779" max="11779" width="12.7109375" style="84" customWidth="1"/>
    <col min="11780" max="11780" width="10.7109375" style="84" customWidth="1"/>
    <col min="11781" max="11781" width="12.7109375" style="84" customWidth="1"/>
    <col min="11782" max="11782" width="4.7109375" style="84" customWidth="1"/>
    <col min="11783" max="11783" width="10.7109375" style="84" customWidth="1"/>
    <col min="11784" max="11784" width="9.7109375" style="84" customWidth="1"/>
    <col min="11785" max="11785" width="10.7109375" style="84" customWidth="1"/>
    <col min="11786" max="11786" width="9.7109375" style="84" customWidth="1"/>
    <col min="11787" max="12032" width="11.5703125" style="84"/>
    <col min="12033" max="12033" width="40.42578125" style="84" customWidth="1"/>
    <col min="12034" max="12034" width="10.7109375" style="84" customWidth="1"/>
    <col min="12035" max="12035" width="12.7109375" style="84" customWidth="1"/>
    <col min="12036" max="12036" width="10.7109375" style="84" customWidth="1"/>
    <col min="12037" max="12037" width="12.7109375" style="84" customWidth="1"/>
    <col min="12038" max="12038" width="4.7109375" style="84" customWidth="1"/>
    <col min="12039" max="12039" width="10.7109375" style="84" customWidth="1"/>
    <col min="12040" max="12040" width="9.7109375" style="84" customWidth="1"/>
    <col min="12041" max="12041" width="10.7109375" style="84" customWidth="1"/>
    <col min="12042" max="12042" width="9.7109375" style="84" customWidth="1"/>
    <col min="12043" max="12288" width="11.5703125" style="84"/>
    <col min="12289" max="12289" width="40.42578125" style="84" customWidth="1"/>
    <col min="12290" max="12290" width="10.7109375" style="84" customWidth="1"/>
    <col min="12291" max="12291" width="12.7109375" style="84" customWidth="1"/>
    <col min="12292" max="12292" width="10.7109375" style="84" customWidth="1"/>
    <col min="12293" max="12293" width="12.7109375" style="84" customWidth="1"/>
    <col min="12294" max="12294" width="4.7109375" style="84" customWidth="1"/>
    <col min="12295" max="12295" width="10.7109375" style="84" customWidth="1"/>
    <col min="12296" max="12296" width="9.7109375" style="84" customWidth="1"/>
    <col min="12297" max="12297" width="10.7109375" style="84" customWidth="1"/>
    <col min="12298" max="12298" width="9.7109375" style="84" customWidth="1"/>
    <col min="12299" max="12544" width="11.5703125" style="84"/>
    <col min="12545" max="12545" width="40.42578125" style="84" customWidth="1"/>
    <col min="12546" max="12546" width="10.7109375" style="84" customWidth="1"/>
    <col min="12547" max="12547" width="12.7109375" style="84" customWidth="1"/>
    <col min="12548" max="12548" width="10.7109375" style="84" customWidth="1"/>
    <col min="12549" max="12549" width="12.7109375" style="84" customWidth="1"/>
    <col min="12550" max="12550" width="4.7109375" style="84" customWidth="1"/>
    <col min="12551" max="12551" width="10.7109375" style="84" customWidth="1"/>
    <col min="12552" max="12552" width="9.7109375" style="84" customWidth="1"/>
    <col min="12553" max="12553" width="10.7109375" style="84" customWidth="1"/>
    <col min="12554" max="12554" width="9.7109375" style="84" customWidth="1"/>
    <col min="12555" max="12800" width="11.5703125" style="84"/>
    <col min="12801" max="12801" width="40.42578125" style="84" customWidth="1"/>
    <col min="12802" max="12802" width="10.7109375" style="84" customWidth="1"/>
    <col min="12803" max="12803" width="12.7109375" style="84" customWidth="1"/>
    <col min="12804" max="12804" width="10.7109375" style="84" customWidth="1"/>
    <col min="12805" max="12805" width="12.7109375" style="84" customWidth="1"/>
    <col min="12806" max="12806" width="4.7109375" style="84" customWidth="1"/>
    <col min="12807" max="12807" width="10.7109375" style="84" customWidth="1"/>
    <col min="12808" max="12808" width="9.7109375" style="84" customWidth="1"/>
    <col min="12809" max="12809" width="10.7109375" style="84" customWidth="1"/>
    <col min="12810" max="12810" width="9.7109375" style="84" customWidth="1"/>
    <col min="12811" max="13056" width="11.5703125" style="84"/>
    <col min="13057" max="13057" width="40.42578125" style="84" customWidth="1"/>
    <col min="13058" max="13058" width="10.7109375" style="84" customWidth="1"/>
    <col min="13059" max="13059" width="12.7109375" style="84" customWidth="1"/>
    <col min="13060" max="13060" width="10.7109375" style="84" customWidth="1"/>
    <col min="13061" max="13061" width="12.7109375" style="84" customWidth="1"/>
    <col min="13062" max="13062" width="4.7109375" style="84" customWidth="1"/>
    <col min="13063" max="13063" width="10.7109375" style="84" customWidth="1"/>
    <col min="13064" max="13064" width="9.7109375" style="84" customWidth="1"/>
    <col min="13065" max="13065" width="10.7109375" style="84" customWidth="1"/>
    <col min="13066" max="13066" width="9.7109375" style="84" customWidth="1"/>
    <col min="13067" max="13312" width="11.5703125" style="84"/>
    <col min="13313" max="13313" width="40.42578125" style="84" customWidth="1"/>
    <col min="13314" max="13314" width="10.7109375" style="84" customWidth="1"/>
    <col min="13315" max="13315" width="12.7109375" style="84" customWidth="1"/>
    <col min="13316" max="13316" width="10.7109375" style="84" customWidth="1"/>
    <col min="13317" max="13317" width="12.7109375" style="84" customWidth="1"/>
    <col min="13318" max="13318" width="4.7109375" style="84" customWidth="1"/>
    <col min="13319" max="13319" width="10.7109375" style="84" customWidth="1"/>
    <col min="13320" max="13320" width="9.7109375" style="84" customWidth="1"/>
    <col min="13321" max="13321" width="10.7109375" style="84" customWidth="1"/>
    <col min="13322" max="13322" width="9.7109375" style="84" customWidth="1"/>
    <col min="13323" max="13568" width="11.5703125" style="84"/>
    <col min="13569" max="13569" width="40.42578125" style="84" customWidth="1"/>
    <col min="13570" max="13570" width="10.7109375" style="84" customWidth="1"/>
    <col min="13571" max="13571" width="12.7109375" style="84" customWidth="1"/>
    <col min="13572" max="13572" width="10.7109375" style="84" customWidth="1"/>
    <col min="13573" max="13573" width="12.7109375" style="84" customWidth="1"/>
    <col min="13574" max="13574" width="4.7109375" style="84" customWidth="1"/>
    <col min="13575" max="13575" width="10.7109375" style="84" customWidth="1"/>
    <col min="13576" max="13576" width="9.7109375" style="84" customWidth="1"/>
    <col min="13577" max="13577" width="10.7109375" style="84" customWidth="1"/>
    <col min="13578" max="13578" width="9.7109375" style="84" customWidth="1"/>
    <col min="13579" max="13824" width="11.5703125" style="84"/>
    <col min="13825" max="13825" width="40.42578125" style="84" customWidth="1"/>
    <col min="13826" max="13826" width="10.7109375" style="84" customWidth="1"/>
    <col min="13827" max="13827" width="12.7109375" style="84" customWidth="1"/>
    <col min="13828" max="13828" width="10.7109375" style="84" customWidth="1"/>
    <col min="13829" max="13829" width="12.7109375" style="84" customWidth="1"/>
    <col min="13830" max="13830" width="4.7109375" style="84" customWidth="1"/>
    <col min="13831" max="13831" width="10.7109375" style="84" customWidth="1"/>
    <col min="13832" max="13832" width="9.7109375" style="84" customWidth="1"/>
    <col min="13833" max="13833" width="10.7109375" style="84" customWidth="1"/>
    <col min="13834" max="13834" width="9.7109375" style="84" customWidth="1"/>
    <col min="13835" max="14080" width="11.5703125" style="84"/>
    <col min="14081" max="14081" width="40.42578125" style="84" customWidth="1"/>
    <col min="14082" max="14082" width="10.7109375" style="84" customWidth="1"/>
    <col min="14083" max="14083" width="12.7109375" style="84" customWidth="1"/>
    <col min="14084" max="14084" width="10.7109375" style="84" customWidth="1"/>
    <col min="14085" max="14085" width="12.7109375" style="84" customWidth="1"/>
    <col min="14086" max="14086" width="4.7109375" style="84" customWidth="1"/>
    <col min="14087" max="14087" width="10.7109375" style="84" customWidth="1"/>
    <col min="14088" max="14088" width="9.7109375" style="84" customWidth="1"/>
    <col min="14089" max="14089" width="10.7109375" style="84" customWidth="1"/>
    <col min="14090" max="14090" width="9.7109375" style="84" customWidth="1"/>
    <col min="14091" max="14336" width="11.5703125" style="84"/>
    <col min="14337" max="14337" width="40.42578125" style="84" customWidth="1"/>
    <col min="14338" max="14338" width="10.7109375" style="84" customWidth="1"/>
    <col min="14339" max="14339" width="12.7109375" style="84" customWidth="1"/>
    <col min="14340" max="14340" width="10.7109375" style="84" customWidth="1"/>
    <col min="14341" max="14341" width="12.7109375" style="84" customWidth="1"/>
    <col min="14342" max="14342" width="4.7109375" style="84" customWidth="1"/>
    <col min="14343" max="14343" width="10.7109375" style="84" customWidth="1"/>
    <col min="14344" max="14344" width="9.7109375" style="84" customWidth="1"/>
    <col min="14345" max="14345" width="10.7109375" style="84" customWidth="1"/>
    <col min="14346" max="14346" width="9.7109375" style="84" customWidth="1"/>
    <col min="14347" max="14592" width="11.5703125" style="84"/>
    <col min="14593" max="14593" width="40.42578125" style="84" customWidth="1"/>
    <col min="14594" max="14594" width="10.7109375" style="84" customWidth="1"/>
    <col min="14595" max="14595" width="12.7109375" style="84" customWidth="1"/>
    <col min="14596" max="14596" width="10.7109375" style="84" customWidth="1"/>
    <col min="14597" max="14597" width="12.7109375" style="84" customWidth="1"/>
    <col min="14598" max="14598" width="4.7109375" style="84" customWidth="1"/>
    <col min="14599" max="14599" width="10.7109375" style="84" customWidth="1"/>
    <col min="14600" max="14600" width="9.7109375" style="84" customWidth="1"/>
    <col min="14601" max="14601" width="10.7109375" style="84" customWidth="1"/>
    <col min="14602" max="14602" width="9.7109375" style="84" customWidth="1"/>
    <col min="14603" max="14848" width="11.5703125" style="84"/>
    <col min="14849" max="14849" width="40.42578125" style="84" customWidth="1"/>
    <col min="14850" max="14850" width="10.7109375" style="84" customWidth="1"/>
    <col min="14851" max="14851" width="12.7109375" style="84" customWidth="1"/>
    <col min="14852" max="14852" width="10.7109375" style="84" customWidth="1"/>
    <col min="14853" max="14853" width="12.7109375" style="84" customWidth="1"/>
    <col min="14854" max="14854" width="4.7109375" style="84" customWidth="1"/>
    <col min="14855" max="14855" width="10.7109375" style="84" customWidth="1"/>
    <col min="14856" max="14856" width="9.7109375" style="84" customWidth="1"/>
    <col min="14857" max="14857" width="10.7109375" style="84" customWidth="1"/>
    <col min="14858" max="14858" width="9.7109375" style="84" customWidth="1"/>
    <col min="14859" max="15104" width="11.5703125" style="84"/>
    <col min="15105" max="15105" width="40.42578125" style="84" customWidth="1"/>
    <col min="15106" max="15106" width="10.7109375" style="84" customWidth="1"/>
    <col min="15107" max="15107" width="12.7109375" style="84" customWidth="1"/>
    <col min="15108" max="15108" width="10.7109375" style="84" customWidth="1"/>
    <col min="15109" max="15109" width="12.7109375" style="84" customWidth="1"/>
    <col min="15110" max="15110" width="4.7109375" style="84" customWidth="1"/>
    <col min="15111" max="15111" width="10.7109375" style="84" customWidth="1"/>
    <col min="15112" max="15112" width="9.7109375" style="84" customWidth="1"/>
    <col min="15113" max="15113" width="10.7109375" style="84" customWidth="1"/>
    <col min="15114" max="15114" width="9.7109375" style="84" customWidth="1"/>
    <col min="15115" max="15360" width="11.5703125" style="84"/>
    <col min="15361" max="15361" width="40.42578125" style="84" customWidth="1"/>
    <col min="15362" max="15362" width="10.7109375" style="84" customWidth="1"/>
    <col min="15363" max="15363" width="12.7109375" style="84" customWidth="1"/>
    <col min="15364" max="15364" width="10.7109375" style="84" customWidth="1"/>
    <col min="15365" max="15365" width="12.7109375" style="84" customWidth="1"/>
    <col min="15366" max="15366" width="4.7109375" style="84" customWidth="1"/>
    <col min="15367" max="15367" width="10.7109375" style="84" customWidth="1"/>
    <col min="15368" max="15368" width="9.7109375" style="84" customWidth="1"/>
    <col min="15369" max="15369" width="10.7109375" style="84" customWidth="1"/>
    <col min="15370" max="15370" width="9.7109375" style="84" customWidth="1"/>
    <col min="15371" max="15616" width="11.5703125" style="84"/>
    <col min="15617" max="15617" width="40.42578125" style="84" customWidth="1"/>
    <col min="15618" max="15618" width="10.7109375" style="84" customWidth="1"/>
    <col min="15619" max="15619" width="12.7109375" style="84" customWidth="1"/>
    <col min="15620" max="15620" width="10.7109375" style="84" customWidth="1"/>
    <col min="15621" max="15621" width="12.7109375" style="84" customWidth="1"/>
    <col min="15622" max="15622" width="4.7109375" style="84" customWidth="1"/>
    <col min="15623" max="15623" width="10.7109375" style="84" customWidth="1"/>
    <col min="15624" max="15624" width="9.7109375" style="84" customWidth="1"/>
    <col min="15625" max="15625" width="10.7109375" style="84" customWidth="1"/>
    <col min="15626" max="15626" width="9.7109375" style="84" customWidth="1"/>
    <col min="15627" max="15872" width="11.5703125" style="84"/>
    <col min="15873" max="15873" width="40.42578125" style="84" customWidth="1"/>
    <col min="15874" max="15874" width="10.7109375" style="84" customWidth="1"/>
    <col min="15875" max="15875" width="12.7109375" style="84" customWidth="1"/>
    <col min="15876" max="15876" width="10.7109375" style="84" customWidth="1"/>
    <col min="15877" max="15877" width="12.7109375" style="84" customWidth="1"/>
    <col min="15878" max="15878" width="4.7109375" style="84" customWidth="1"/>
    <col min="15879" max="15879" width="10.7109375" style="84" customWidth="1"/>
    <col min="15880" max="15880" width="9.7109375" style="84" customWidth="1"/>
    <col min="15881" max="15881" width="10.7109375" style="84" customWidth="1"/>
    <col min="15882" max="15882" width="9.7109375" style="84" customWidth="1"/>
    <col min="15883" max="16128" width="11.5703125" style="84"/>
    <col min="16129" max="16129" width="40.42578125" style="84" customWidth="1"/>
    <col min="16130" max="16130" width="10.7109375" style="84" customWidth="1"/>
    <col min="16131" max="16131" width="12.7109375" style="84" customWidth="1"/>
    <col min="16132" max="16132" width="10.7109375" style="84" customWidth="1"/>
    <col min="16133" max="16133" width="12.7109375" style="84" customWidth="1"/>
    <col min="16134" max="16134" width="4.7109375" style="84" customWidth="1"/>
    <col min="16135" max="16135" width="10.7109375" style="84" customWidth="1"/>
    <col min="16136" max="16136" width="9.7109375" style="84" customWidth="1"/>
    <col min="16137" max="16137" width="10.7109375" style="84" customWidth="1"/>
    <col min="16138" max="16138" width="9.7109375" style="84" customWidth="1"/>
    <col min="16139" max="16384" width="11.5703125" style="84"/>
  </cols>
  <sheetData>
    <row r="1" spans="1:10" s="130" customFormat="1" ht="52.9" customHeight="1">
      <c r="A1" s="133" t="s">
        <v>665</v>
      </c>
      <c r="B1" s="133"/>
      <c r="C1" s="133"/>
      <c r="D1" s="133"/>
      <c r="E1" s="133"/>
      <c r="F1" s="133"/>
      <c r="G1" s="133"/>
      <c r="H1" s="133"/>
      <c r="I1" s="133"/>
      <c r="J1" s="133"/>
    </row>
    <row r="2" spans="1:10" ht="13.5" thickBot="1"/>
    <row r="3" spans="1:10" s="130" customFormat="1" ht="19.899999999999999" customHeight="1" thickBot="1">
      <c r="A3" s="129"/>
      <c r="B3" s="129"/>
      <c r="C3" s="129"/>
      <c r="D3" s="129"/>
      <c r="E3" s="129"/>
      <c r="F3" s="129"/>
      <c r="G3" s="1069" t="s">
        <v>65</v>
      </c>
      <c r="H3" s="1070"/>
      <c r="I3" s="1070"/>
      <c r="J3" s="1071"/>
    </row>
    <row r="4" spans="1:10" s="88" customFormat="1" ht="19.899999999999999" customHeight="1" thickBot="1">
      <c r="A4" s="1078"/>
      <c r="B4" s="1072">
        <v>2015</v>
      </c>
      <c r="C4" s="1073"/>
      <c r="D4" s="1074">
        <v>2016</v>
      </c>
      <c r="E4" s="1073"/>
      <c r="G4" s="1075" t="s">
        <v>235</v>
      </c>
      <c r="H4" s="1076"/>
      <c r="I4" s="1077" t="s">
        <v>237</v>
      </c>
      <c r="J4" s="1076"/>
    </row>
    <row r="5" spans="1:10" s="88" customFormat="1" ht="27" customHeight="1" thickBot="1">
      <c r="A5" s="1079"/>
      <c r="B5" s="737" t="s">
        <v>235</v>
      </c>
      <c r="C5" s="655" t="s">
        <v>41</v>
      </c>
      <c r="D5" s="737" t="s">
        <v>235</v>
      </c>
      <c r="E5" s="655" t="s">
        <v>41</v>
      </c>
      <c r="G5" s="720" t="s">
        <v>235</v>
      </c>
      <c r="H5" s="772" t="s">
        <v>110</v>
      </c>
      <c r="I5" s="833" t="s">
        <v>41</v>
      </c>
      <c r="J5" s="772" t="s">
        <v>110</v>
      </c>
    </row>
    <row r="6" spans="1:10" ht="18" customHeight="1">
      <c r="A6" s="178" t="s">
        <v>685</v>
      </c>
      <c r="B6" s="491">
        <v>46309</v>
      </c>
      <c r="C6" s="493">
        <v>6150</v>
      </c>
      <c r="D6" s="491">
        <v>47415</v>
      </c>
      <c r="E6" s="493">
        <v>5761</v>
      </c>
      <c r="G6" s="906">
        <f>D6-B6</f>
        <v>1106</v>
      </c>
      <c r="H6" s="907">
        <f>(D6-B6)/B6</f>
        <v>2.3883046492042582E-2</v>
      </c>
      <c r="I6" s="908">
        <f>E6-C6</f>
        <v>-389</v>
      </c>
      <c r="J6" s="907">
        <f>(E6-C6)/C6</f>
        <v>-6.3252032520325199E-2</v>
      </c>
    </row>
    <row r="7" spans="1:10" ht="18" customHeight="1" thickBot="1">
      <c r="A7" s="490" t="s">
        <v>666</v>
      </c>
      <c r="B7" s="492">
        <v>14265</v>
      </c>
      <c r="C7" s="494">
        <v>3770</v>
      </c>
      <c r="D7" s="492">
        <v>15133</v>
      </c>
      <c r="E7" s="494">
        <v>3829</v>
      </c>
      <c r="G7" s="909">
        <f>D7-B7</f>
        <v>868</v>
      </c>
      <c r="H7" s="910">
        <f>(D7-B7)/B7</f>
        <v>6.0848229933403435E-2</v>
      </c>
      <c r="I7" s="911">
        <f>E7-C7</f>
        <v>59</v>
      </c>
      <c r="J7" s="910">
        <f>(E7-C7)/C7</f>
        <v>1.5649867374005304E-2</v>
      </c>
    </row>
    <row r="8" spans="1:10" ht="19.899999999999999" customHeight="1" thickBot="1">
      <c r="A8" s="724" t="s">
        <v>249</v>
      </c>
      <c r="B8" s="742">
        <f>SUM(B6:B7)</f>
        <v>60574</v>
      </c>
      <c r="C8" s="743">
        <f>SUM(C6:C7)</f>
        <v>9920</v>
      </c>
      <c r="D8" s="742">
        <f>SUM(D6:D7)</f>
        <v>62548</v>
      </c>
      <c r="E8" s="743">
        <f>SUM(E6:E7)</f>
        <v>9590</v>
      </c>
      <c r="G8" s="912">
        <f>D8-B8</f>
        <v>1974</v>
      </c>
      <c r="H8" s="913">
        <f>(D8-B8)/B8</f>
        <v>3.2588239178525442E-2</v>
      </c>
      <c r="I8" s="914">
        <f>E8-C8</f>
        <v>-330</v>
      </c>
      <c r="J8" s="913">
        <f>(E8-C8)/C8</f>
        <v>-3.3266129032258063E-2</v>
      </c>
    </row>
  </sheetData>
  <mergeCells count="6">
    <mergeCell ref="G3:J3"/>
    <mergeCell ref="A4:A5"/>
    <mergeCell ref="B4:C4"/>
    <mergeCell ref="D4:E4"/>
    <mergeCell ref="G4:H4"/>
    <mergeCell ref="I4:J4"/>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J27" sqref="J27"/>
    </sheetView>
  </sheetViews>
  <sheetFormatPr baseColWidth="10" defaultRowHeight="12.75"/>
  <cols>
    <col min="1" max="1" width="40.7109375" style="84" customWidth="1"/>
    <col min="2" max="2" width="10.28515625" style="84" customWidth="1"/>
    <col min="3" max="3" width="12.42578125" style="84" customWidth="1"/>
    <col min="4" max="4" width="9.5703125" style="84" customWidth="1"/>
    <col min="5" max="5" width="12.28515625" style="84" customWidth="1"/>
    <col min="6" max="6" width="2.28515625" style="84" customWidth="1"/>
    <col min="7" max="8" width="10.140625" style="84" customWidth="1"/>
    <col min="9" max="9" width="11.7109375" style="84" customWidth="1"/>
    <col min="10" max="10" width="10.42578125" style="84" customWidth="1"/>
    <col min="11" max="256" width="11.5703125" style="84"/>
    <col min="257" max="257" width="45.28515625" style="84" customWidth="1"/>
    <col min="258" max="258" width="10.7109375" style="84" customWidth="1"/>
    <col min="259" max="259" width="14.7109375" style="84" customWidth="1"/>
    <col min="260" max="260" width="10.7109375" style="84" customWidth="1"/>
    <col min="261" max="261" width="14.7109375" style="84" customWidth="1"/>
    <col min="262" max="262" width="4.7109375" style="84" customWidth="1"/>
    <col min="263" max="263" width="10.7109375" style="84" customWidth="1"/>
    <col min="264" max="264" width="9.7109375" style="84" customWidth="1"/>
    <col min="265" max="265" width="12.7109375" style="84" customWidth="1"/>
    <col min="266" max="266" width="9.7109375" style="84" customWidth="1"/>
    <col min="267" max="512" width="11.5703125" style="84"/>
    <col min="513" max="513" width="45.28515625" style="84" customWidth="1"/>
    <col min="514" max="514" width="10.7109375" style="84" customWidth="1"/>
    <col min="515" max="515" width="14.7109375" style="84" customWidth="1"/>
    <col min="516" max="516" width="10.7109375" style="84" customWidth="1"/>
    <col min="517" max="517" width="14.7109375" style="84" customWidth="1"/>
    <col min="518" max="518" width="4.7109375" style="84" customWidth="1"/>
    <col min="519" max="519" width="10.7109375" style="84" customWidth="1"/>
    <col min="520" max="520" width="9.7109375" style="84" customWidth="1"/>
    <col min="521" max="521" width="12.7109375" style="84" customWidth="1"/>
    <col min="522" max="522" width="9.7109375" style="84" customWidth="1"/>
    <col min="523" max="768" width="11.5703125" style="84"/>
    <col min="769" max="769" width="45.28515625" style="84" customWidth="1"/>
    <col min="770" max="770" width="10.7109375" style="84" customWidth="1"/>
    <col min="771" max="771" width="14.7109375" style="84" customWidth="1"/>
    <col min="772" max="772" width="10.7109375" style="84" customWidth="1"/>
    <col min="773" max="773" width="14.7109375" style="84" customWidth="1"/>
    <col min="774" max="774" width="4.7109375" style="84" customWidth="1"/>
    <col min="775" max="775" width="10.7109375" style="84" customWidth="1"/>
    <col min="776" max="776" width="9.7109375" style="84" customWidth="1"/>
    <col min="777" max="777" width="12.7109375" style="84" customWidth="1"/>
    <col min="778" max="778" width="9.7109375" style="84" customWidth="1"/>
    <col min="779" max="1024" width="11.5703125" style="84"/>
    <col min="1025" max="1025" width="45.28515625" style="84" customWidth="1"/>
    <col min="1026" max="1026" width="10.7109375" style="84" customWidth="1"/>
    <col min="1027" max="1027" width="14.7109375" style="84" customWidth="1"/>
    <col min="1028" max="1028" width="10.7109375" style="84" customWidth="1"/>
    <col min="1029" max="1029" width="14.7109375" style="84" customWidth="1"/>
    <col min="1030" max="1030" width="4.7109375" style="84" customWidth="1"/>
    <col min="1031" max="1031" width="10.7109375" style="84" customWidth="1"/>
    <col min="1032" max="1032" width="9.7109375" style="84" customWidth="1"/>
    <col min="1033" max="1033" width="12.7109375" style="84" customWidth="1"/>
    <col min="1034" max="1034" width="9.7109375" style="84" customWidth="1"/>
    <col min="1035" max="1280" width="11.5703125" style="84"/>
    <col min="1281" max="1281" width="45.28515625" style="84" customWidth="1"/>
    <col min="1282" max="1282" width="10.7109375" style="84" customWidth="1"/>
    <col min="1283" max="1283" width="14.7109375" style="84" customWidth="1"/>
    <col min="1284" max="1284" width="10.7109375" style="84" customWidth="1"/>
    <col min="1285" max="1285" width="14.7109375" style="84" customWidth="1"/>
    <col min="1286" max="1286" width="4.7109375" style="84" customWidth="1"/>
    <col min="1287" max="1287" width="10.7109375" style="84" customWidth="1"/>
    <col min="1288" max="1288" width="9.7109375" style="84" customWidth="1"/>
    <col min="1289" max="1289" width="12.7109375" style="84" customWidth="1"/>
    <col min="1290" max="1290" width="9.7109375" style="84" customWidth="1"/>
    <col min="1291" max="1536" width="11.5703125" style="84"/>
    <col min="1537" max="1537" width="45.28515625" style="84" customWidth="1"/>
    <col min="1538" max="1538" width="10.7109375" style="84" customWidth="1"/>
    <col min="1539" max="1539" width="14.7109375" style="84" customWidth="1"/>
    <col min="1540" max="1540" width="10.7109375" style="84" customWidth="1"/>
    <col min="1541" max="1541" width="14.7109375" style="84" customWidth="1"/>
    <col min="1542" max="1542" width="4.7109375" style="84" customWidth="1"/>
    <col min="1543" max="1543" width="10.7109375" style="84" customWidth="1"/>
    <col min="1544" max="1544" width="9.7109375" style="84" customWidth="1"/>
    <col min="1545" max="1545" width="12.7109375" style="84" customWidth="1"/>
    <col min="1546" max="1546" width="9.7109375" style="84" customWidth="1"/>
    <col min="1547" max="1792" width="11.5703125" style="84"/>
    <col min="1793" max="1793" width="45.28515625" style="84" customWidth="1"/>
    <col min="1794" max="1794" width="10.7109375" style="84" customWidth="1"/>
    <col min="1795" max="1795" width="14.7109375" style="84" customWidth="1"/>
    <col min="1796" max="1796" width="10.7109375" style="84" customWidth="1"/>
    <col min="1797" max="1797" width="14.7109375" style="84" customWidth="1"/>
    <col min="1798" max="1798" width="4.7109375" style="84" customWidth="1"/>
    <col min="1799" max="1799" width="10.7109375" style="84" customWidth="1"/>
    <col min="1800" max="1800" width="9.7109375" style="84" customWidth="1"/>
    <col min="1801" max="1801" width="12.7109375" style="84" customWidth="1"/>
    <col min="1802" max="1802" width="9.7109375" style="84" customWidth="1"/>
    <col min="1803" max="2048" width="11.5703125" style="84"/>
    <col min="2049" max="2049" width="45.28515625" style="84" customWidth="1"/>
    <col min="2050" max="2050" width="10.7109375" style="84" customWidth="1"/>
    <col min="2051" max="2051" width="14.7109375" style="84" customWidth="1"/>
    <col min="2052" max="2052" width="10.7109375" style="84" customWidth="1"/>
    <col min="2053" max="2053" width="14.7109375" style="84" customWidth="1"/>
    <col min="2054" max="2054" width="4.7109375" style="84" customWidth="1"/>
    <col min="2055" max="2055" width="10.7109375" style="84" customWidth="1"/>
    <col min="2056" max="2056" width="9.7109375" style="84" customWidth="1"/>
    <col min="2057" max="2057" width="12.7109375" style="84" customWidth="1"/>
    <col min="2058" max="2058" width="9.7109375" style="84" customWidth="1"/>
    <col min="2059" max="2304" width="11.5703125" style="84"/>
    <col min="2305" max="2305" width="45.28515625" style="84" customWidth="1"/>
    <col min="2306" max="2306" width="10.7109375" style="84" customWidth="1"/>
    <col min="2307" max="2307" width="14.7109375" style="84" customWidth="1"/>
    <col min="2308" max="2308" width="10.7109375" style="84" customWidth="1"/>
    <col min="2309" max="2309" width="14.7109375" style="84" customWidth="1"/>
    <col min="2310" max="2310" width="4.7109375" style="84" customWidth="1"/>
    <col min="2311" max="2311" width="10.7109375" style="84" customWidth="1"/>
    <col min="2312" max="2312" width="9.7109375" style="84" customWidth="1"/>
    <col min="2313" max="2313" width="12.7109375" style="84" customWidth="1"/>
    <col min="2314" max="2314" width="9.7109375" style="84" customWidth="1"/>
    <col min="2315" max="2560" width="11.5703125" style="84"/>
    <col min="2561" max="2561" width="45.28515625" style="84" customWidth="1"/>
    <col min="2562" max="2562" width="10.7109375" style="84" customWidth="1"/>
    <col min="2563" max="2563" width="14.7109375" style="84" customWidth="1"/>
    <col min="2564" max="2564" width="10.7109375" style="84" customWidth="1"/>
    <col min="2565" max="2565" width="14.7109375" style="84" customWidth="1"/>
    <col min="2566" max="2566" width="4.7109375" style="84" customWidth="1"/>
    <col min="2567" max="2567" width="10.7109375" style="84" customWidth="1"/>
    <col min="2568" max="2568" width="9.7109375" style="84" customWidth="1"/>
    <col min="2569" max="2569" width="12.7109375" style="84" customWidth="1"/>
    <col min="2570" max="2570" width="9.7109375" style="84" customWidth="1"/>
    <col min="2571" max="2816" width="11.5703125" style="84"/>
    <col min="2817" max="2817" width="45.28515625" style="84" customWidth="1"/>
    <col min="2818" max="2818" width="10.7109375" style="84" customWidth="1"/>
    <col min="2819" max="2819" width="14.7109375" style="84" customWidth="1"/>
    <col min="2820" max="2820" width="10.7109375" style="84" customWidth="1"/>
    <col min="2821" max="2821" width="14.7109375" style="84" customWidth="1"/>
    <col min="2822" max="2822" width="4.7109375" style="84" customWidth="1"/>
    <col min="2823" max="2823" width="10.7109375" style="84" customWidth="1"/>
    <col min="2824" max="2824" width="9.7109375" style="84" customWidth="1"/>
    <col min="2825" max="2825" width="12.7109375" style="84" customWidth="1"/>
    <col min="2826" max="2826" width="9.7109375" style="84" customWidth="1"/>
    <col min="2827" max="3072" width="11.5703125" style="84"/>
    <col min="3073" max="3073" width="45.28515625" style="84" customWidth="1"/>
    <col min="3074" max="3074" width="10.7109375" style="84" customWidth="1"/>
    <col min="3075" max="3075" width="14.7109375" style="84" customWidth="1"/>
    <col min="3076" max="3076" width="10.7109375" style="84" customWidth="1"/>
    <col min="3077" max="3077" width="14.7109375" style="84" customWidth="1"/>
    <col min="3078" max="3078" width="4.7109375" style="84" customWidth="1"/>
    <col min="3079" max="3079" width="10.7109375" style="84" customWidth="1"/>
    <col min="3080" max="3080" width="9.7109375" style="84" customWidth="1"/>
    <col min="3081" max="3081" width="12.7109375" style="84" customWidth="1"/>
    <col min="3082" max="3082" width="9.7109375" style="84" customWidth="1"/>
    <col min="3083" max="3328" width="11.5703125" style="84"/>
    <col min="3329" max="3329" width="45.28515625" style="84" customWidth="1"/>
    <col min="3330" max="3330" width="10.7109375" style="84" customWidth="1"/>
    <col min="3331" max="3331" width="14.7109375" style="84" customWidth="1"/>
    <col min="3332" max="3332" width="10.7109375" style="84" customWidth="1"/>
    <col min="3333" max="3333" width="14.7109375" style="84" customWidth="1"/>
    <col min="3334" max="3334" width="4.7109375" style="84" customWidth="1"/>
    <col min="3335" max="3335" width="10.7109375" style="84" customWidth="1"/>
    <col min="3336" max="3336" width="9.7109375" style="84" customWidth="1"/>
    <col min="3337" max="3337" width="12.7109375" style="84" customWidth="1"/>
    <col min="3338" max="3338" width="9.7109375" style="84" customWidth="1"/>
    <col min="3339" max="3584" width="11.5703125" style="84"/>
    <col min="3585" max="3585" width="45.28515625" style="84" customWidth="1"/>
    <col min="3586" max="3586" width="10.7109375" style="84" customWidth="1"/>
    <col min="3587" max="3587" width="14.7109375" style="84" customWidth="1"/>
    <col min="3588" max="3588" width="10.7109375" style="84" customWidth="1"/>
    <col min="3589" max="3589" width="14.7109375" style="84" customWidth="1"/>
    <col min="3590" max="3590" width="4.7109375" style="84" customWidth="1"/>
    <col min="3591" max="3591" width="10.7109375" style="84" customWidth="1"/>
    <col min="3592" max="3592" width="9.7109375" style="84" customWidth="1"/>
    <col min="3593" max="3593" width="12.7109375" style="84" customWidth="1"/>
    <col min="3594" max="3594" width="9.7109375" style="84" customWidth="1"/>
    <col min="3595" max="3840" width="11.5703125" style="84"/>
    <col min="3841" max="3841" width="45.28515625" style="84" customWidth="1"/>
    <col min="3842" max="3842" width="10.7109375" style="84" customWidth="1"/>
    <col min="3843" max="3843" width="14.7109375" style="84" customWidth="1"/>
    <col min="3844" max="3844" width="10.7109375" style="84" customWidth="1"/>
    <col min="3845" max="3845" width="14.7109375" style="84" customWidth="1"/>
    <col min="3846" max="3846" width="4.7109375" style="84" customWidth="1"/>
    <col min="3847" max="3847" width="10.7109375" style="84" customWidth="1"/>
    <col min="3848" max="3848" width="9.7109375" style="84" customWidth="1"/>
    <col min="3849" max="3849" width="12.7109375" style="84" customWidth="1"/>
    <col min="3850" max="3850" width="9.7109375" style="84" customWidth="1"/>
    <col min="3851" max="4096" width="11.5703125" style="84"/>
    <col min="4097" max="4097" width="45.28515625" style="84" customWidth="1"/>
    <col min="4098" max="4098" width="10.7109375" style="84" customWidth="1"/>
    <col min="4099" max="4099" width="14.7109375" style="84" customWidth="1"/>
    <col min="4100" max="4100" width="10.7109375" style="84" customWidth="1"/>
    <col min="4101" max="4101" width="14.7109375" style="84" customWidth="1"/>
    <col min="4102" max="4102" width="4.7109375" style="84" customWidth="1"/>
    <col min="4103" max="4103" width="10.7109375" style="84" customWidth="1"/>
    <col min="4104" max="4104" width="9.7109375" style="84" customWidth="1"/>
    <col min="4105" max="4105" width="12.7109375" style="84" customWidth="1"/>
    <col min="4106" max="4106" width="9.7109375" style="84" customWidth="1"/>
    <col min="4107" max="4352" width="11.5703125" style="84"/>
    <col min="4353" max="4353" width="45.28515625" style="84" customWidth="1"/>
    <col min="4354" max="4354" width="10.7109375" style="84" customWidth="1"/>
    <col min="4355" max="4355" width="14.7109375" style="84" customWidth="1"/>
    <col min="4356" max="4356" width="10.7109375" style="84" customWidth="1"/>
    <col min="4357" max="4357" width="14.7109375" style="84" customWidth="1"/>
    <col min="4358" max="4358" width="4.7109375" style="84" customWidth="1"/>
    <col min="4359" max="4359" width="10.7109375" style="84" customWidth="1"/>
    <col min="4360" max="4360" width="9.7109375" style="84" customWidth="1"/>
    <col min="4361" max="4361" width="12.7109375" style="84" customWidth="1"/>
    <col min="4362" max="4362" width="9.7109375" style="84" customWidth="1"/>
    <col min="4363" max="4608" width="11.5703125" style="84"/>
    <col min="4609" max="4609" width="45.28515625" style="84" customWidth="1"/>
    <col min="4610" max="4610" width="10.7109375" style="84" customWidth="1"/>
    <col min="4611" max="4611" width="14.7109375" style="84" customWidth="1"/>
    <col min="4612" max="4612" width="10.7109375" style="84" customWidth="1"/>
    <col min="4613" max="4613" width="14.7109375" style="84" customWidth="1"/>
    <col min="4614" max="4614" width="4.7109375" style="84" customWidth="1"/>
    <col min="4615" max="4615" width="10.7109375" style="84" customWidth="1"/>
    <col min="4616" max="4616" width="9.7109375" style="84" customWidth="1"/>
    <col min="4617" max="4617" width="12.7109375" style="84" customWidth="1"/>
    <col min="4618" max="4618" width="9.7109375" style="84" customWidth="1"/>
    <col min="4619" max="4864" width="11.5703125" style="84"/>
    <col min="4865" max="4865" width="45.28515625" style="84" customWidth="1"/>
    <col min="4866" max="4866" width="10.7109375" style="84" customWidth="1"/>
    <col min="4867" max="4867" width="14.7109375" style="84" customWidth="1"/>
    <col min="4868" max="4868" width="10.7109375" style="84" customWidth="1"/>
    <col min="4869" max="4869" width="14.7109375" style="84" customWidth="1"/>
    <col min="4870" max="4870" width="4.7109375" style="84" customWidth="1"/>
    <col min="4871" max="4871" width="10.7109375" style="84" customWidth="1"/>
    <col min="4872" max="4872" width="9.7109375" style="84" customWidth="1"/>
    <col min="4873" max="4873" width="12.7109375" style="84" customWidth="1"/>
    <col min="4874" max="4874" width="9.7109375" style="84" customWidth="1"/>
    <col min="4875" max="5120" width="11.5703125" style="84"/>
    <col min="5121" max="5121" width="45.28515625" style="84" customWidth="1"/>
    <col min="5122" max="5122" width="10.7109375" style="84" customWidth="1"/>
    <col min="5123" max="5123" width="14.7109375" style="84" customWidth="1"/>
    <col min="5124" max="5124" width="10.7109375" style="84" customWidth="1"/>
    <col min="5125" max="5125" width="14.7109375" style="84" customWidth="1"/>
    <col min="5126" max="5126" width="4.7109375" style="84" customWidth="1"/>
    <col min="5127" max="5127" width="10.7109375" style="84" customWidth="1"/>
    <col min="5128" max="5128" width="9.7109375" style="84" customWidth="1"/>
    <col min="5129" max="5129" width="12.7109375" style="84" customWidth="1"/>
    <col min="5130" max="5130" width="9.7109375" style="84" customWidth="1"/>
    <col min="5131" max="5376" width="11.5703125" style="84"/>
    <col min="5377" max="5377" width="45.28515625" style="84" customWidth="1"/>
    <col min="5378" max="5378" width="10.7109375" style="84" customWidth="1"/>
    <col min="5379" max="5379" width="14.7109375" style="84" customWidth="1"/>
    <col min="5380" max="5380" width="10.7109375" style="84" customWidth="1"/>
    <col min="5381" max="5381" width="14.7109375" style="84" customWidth="1"/>
    <col min="5382" max="5382" width="4.7109375" style="84" customWidth="1"/>
    <col min="5383" max="5383" width="10.7109375" style="84" customWidth="1"/>
    <col min="5384" max="5384" width="9.7109375" style="84" customWidth="1"/>
    <col min="5385" max="5385" width="12.7109375" style="84" customWidth="1"/>
    <col min="5386" max="5386" width="9.7109375" style="84" customWidth="1"/>
    <col min="5387" max="5632" width="11.5703125" style="84"/>
    <col min="5633" max="5633" width="45.28515625" style="84" customWidth="1"/>
    <col min="5634" max="5634" width="10.7109375" style="84" customWidth="1"/>
    <col min="5635" max="5635" width="14.7109375" style="84" customWidth="1"/>
    <col min="5636" max="5636" width="10.7109375" style="84" customWidth="1"/>
    <col min="5637" max="5637" width="14.7109375" style="84" customWidth="1"/>
    <col min="5638" max="5638" width="4.7109375" style="84" customWidth="1"/>
    <col min="5639" max="5639" width="10.7109375" style="84" customWidth="1"/>
    <col min="5640" max="5640" width="9.7109375" style="84" customWidth="1"/>
    <col min="5641" max="5641" width="12.7109375" style="84" customWidth="1"/>
    <col min="5642" max="5642" width="9.7109375" style="84" customWidth="1"/>
    <col min="5643" max="5888" width="11.5703125" style="84"/>
    <col min="5889" max="5889" width="45.28515625" style="84" customWidth="1"/>
    <col min="5890" max="5890" width="10.7109375" style="84" customWidth="1"/>
    <col min="5891" max="5891" width="14.7109375" style="84" customWidth="1"/>
    <col min="5892" max="5892" width="10.7109375" style="84" customWidth="1"/>
    <col min="5893" max="5893" width="14.7109375" style="84" customWidth="1"/>
    <col min="5894" max="5894" width="4.7109375" style="84" customWidth="1"/>
    <col min="5895" max="5895" width="10.7109375" style="84" customWidth="1"/>
    <col min="5896" max="5896" width="9.7109375" style="84" customWidth="1"/>
    <col min="5897" max="5897" width="12.7109375" style="84" customWidth="1"/>
    <col min="5898" max="5898" width="9.7109375" style="84" customWidth="1"/>
    <col min="5899" max="6144" width="11.5703125" style="84"/>
    <col min="6145" max="6145" width="45.28515625" style="84" customWidth="1"/>
    <col min="6146" max="6146" width="10.7109375" style="84" customWidth="1"/>
    <col min="6147" max="6147" width="14.7109375" style="84" customWidth="1"/>
    <col min="6148" max="6148" width="10.7109375" style="84" customWidth="1"/>
    <col min="6149" max="6149" width="14.7109375" style="84" customWidth="1"/>
    <col min="6150" max="6150" width="4.7109375" style="84" customWidth="1"/>
    <col min="6151" max="6151" width="10.7109375" style="84" customWidth="1"/>
    <col min="6152" max="6152" width="9.7109375" style="84" customWidth="1"/>
    <col min="6153" max="6153" width="12.7109375" style="84" customWidth="1"/>
    <col min="6154" max="6154" width="9.7109375" style="84" customWidth="1"/>
    <col min="6155" max="6400" width="11.5703125" style="84"/>
    <col min="6401" max="6401" width="45.28515625" style="84" customWidth="1"/>
    <col min="6402" max="6402" width="10.7109375" style="84" customWidth="1"/>
    <col min="6403" max="6403" width="14.7109375" style="84" customWidth="1"/>
    <col min="6404" max="6404" width="10.7109375" style="84" customWidth="1"/>
    <col min="6405" max="6405" width="14.7109375" style="84" customWidth="1"/>
    <col min="6406" max="6406" width="4.7109375" style="84" customWidth="1"/>
    <col min="6407" max="6407" width="10.7109375" style="84" customWidth="1"/>
    <col min="6408" max="6408" width="9.7109375" style="84" customWidth="1"/>
    <col min="6409" max="6409" width="12.7109375" style="84" customWidth="1"/>
    <col min="6410" max="6410" width="9.7109375" style="84" customWidth="1"/>
    <col min="6411" max="6656" width="11.5703125" style="84"/>
    <col min="6657" max="6657" width="45.28515625" style="84" customWidth="1"/>
    <col min="6658" max="6658" width="10.7109375" style="84" customWidth="1"/>
    <col min="6659" max="6659" width="14.7109375" style="84" customWidth="1"/>
    <col min="6660" max="6660" width="10.7109375" style="84" customWidth="1"/>
    <col min="6661" max="6661" width="14.7109375" style="84" customWidth="1"/>
    <col min="6662" max="6662" width="4.7109375" style="84" customWidth="1"/>
    <col min="6663" max="6663" width="10.7109375" style="84" customWidth="1"/>
    <col min="6664" max="6664" width="9.7109375" style="84" customWidth="1"/>
    <col min="6665" max="6665" width="12.7109375" style="84" customWidth="1"/>
    <col min="6666" max="6666" width="9.7109375" style="84" customWidth="1"/>
    <col min="6667" max="6912" width="11.5703125" style="84"/>
    <col min="6913" max="6913" width="45.28515625" style="84" customWidth="1"/>
    <col min="6914" max="6914" width="10.7109375" style="84" customWidth="1"/>
    <col min="6915" max="6915" width="14.7109375" style="84" customWidth="1"/>
    <col min="6916" max="6916" width="10.7109375" style="84" customWidth="1"/>
    <col min="6917" max="6917" width="14.7109375" style="84" customWidth="1"/>
    <col min="6918" max="6918" width="4.7109375" style="84" customWidth="1"/>
    <col min="6919" max="6919" width="10.7109375" style="84" customWidth="1"/>
    <col min="6920" max="6920" width="9.7109375" style="84" customWidth="1"/>
    <col min="6921" max="6921" width="12.7109375" style="84" customWidth="1"/>
    <col min="6922" max="6922" width="9.7109375" style="84" customWidth="1"/>
    <col min="6923" max="7168" width="11.5703125" style="84"/>
    <col min="7169" max="7169" width="45.28515625" style="84" customWidth="1"/>
    <col min="7170" max="7170" width="10.7109375" style="84" customWidth="1"/>
    <col min="7171" max="7171" width="14.7109375" style="84" customWidth="1"/>
    <col min="7172" max="7172" width="10.7109375" style="84" customWidth="1"/>
    <col min="7173" max="7173" width="14.7109375" style="84" customWidth="1"/>
    <col min="7174" max="7174" width="4.7109375" style="84" customWidth="1"/>
    <col min="7175" max="7175" width="10.7109375" style="84" customWidth="1"/>
    <col min="7176" max="7176" width="9.7109375" style="84" customWidth="1"/>
    <col min="7177" max="7177" width="12.7109375" style="84" customWidth="1"/>
    <col min="7178" max="7178" width="9.7109375" style="84" customWidth="1"/>
    <col min="7179" max="7424" width="11.5703125" style="84"/>
    <col min="7425" max="7425" width="45.28515625" style="84" customWidth="1"/>
    <col min="7426" max="7426" width="10.7109375" style="84" customWidth="1"/>
    <col min="7427" max="7427" width="14.7109375" style="84" customWidth="1"/>
    <col min="7428" max="7428" width="10.7109375" style="84" customWidth="1"/>
    <col min="7429" max="7429" width="14.7109375" style="84" customWidth="1"/>
    <col min="7430" max="7430" width="4.7109375" style="84" customWidth="1"/>
    <col min="7431" max="7431" width="10.7109375" style="84" customWidth="1"/>
    <col min="7432" max="7432" width="9.7109375" style="84" customWidth="1"/>
    <col min="7433" max="7433" width="12.7109375" style="84" customWidth="1"/>
    <col min="7434" max="7434" width="9.7109375" style="84" customWidth="1"/>
    <col min="7435" max="7680" width="11.5703125" style="84"/>
    <col min="7681" max="7681" width="45.28515625" style="84" customWidth="1"/>
    <col min="7682" max="7682" width="10.7109375" style="84" customWidth="1"/>
    <col min="7683" max="7683" width="14.7109375" style="84" customWidth="1"/>
    <col min="7684" max="7684" width="10.7109375" style="84" customWidth="1"/>
    <col min="7685" max="7685" width="14.7109375" style="84" customWidth="1"/>
    <col min="7686" max="7686" width="4.7109375" style="84" customWidth="1"/>
    <col min="7687" max="7687" width="10.7109375" style="84" customWidth="1"/>
    <col min="7688" max="7688" width="9.7109375" style="84" customWidth="1"/>
    <col min="7689" max="7689" width="12.7109375" style="84" customWidth="1"/>
    <col min="7690" max="7690" width="9.7109375" style="84" customWidth="1"/>
    <col min="7691" max="7936" width="11.5703125" style="84"/>
    <col min="7937" max="7937" width="45.28515625" style="84" customWidth="1"/>
    <col min="7938" max="7938" width="10.7109375" style="84" customWidth="1"/>
    <col min="7939" max="7939" width="14.7109375" style="84" customWidth="1"/>
    <col min="7940" max="7940" width="10.7109375" style="84" customWidth="1"/>
    <col min="7941" max="7941" width="14.7109375" style="84" customWidth="1"/>
    <col min="7942" max="7942" width="4.7109375" style="84" customWidth="1"/>
    <col min="7943" max="7943" width="10.7109375" style="84" customWidth="1"/>
    <col min="7944" max="7944" width="9.7109375" style="84" customWidth="1"/>
    <col min="7945" max="7945" width="12.7109375" style="84" customWidth="1"/>
    <col min="7946" max="7946" width="9.7109375" style="84" customWidth="1"/>
    <col min="7947" max="8192" width="11.5703125" style="84"/>
    <col min="8193" max="8193" width="45.28515625" style="84" customWidth="1"/>
    <col min="8194" max="8194" width="10.7109375" style="84" customWidth="1"/>
    <col min="8195" max="8195" width="14.7109375" style="84" customWidth="1"/>
    <col min="8196" max="8196" width="10.7109375" style="84" customWidth="1"/>
    <col min="8197" max="8197" width="14.7109375" style="84" customWidth="1"/>
    <col min="8198" max="8198" width="4.7109375" style="84" customWidth="1"/>
    <col min="8199" max="8199" width="10.7109375" style="84" customWidth="1"/>
    <col min="8200" max="8200" width="9.7109375" style="84" customWidth="1"/>
    <col min="8201" max="8201" width="12.7109375" style="84" customWidth="1"/>
    <col min="8202" max="8202" width="9.7109375" style="84" customWidth="1"/>
    <col min="8203" max="8448" width="11.5703125" style="84"/>
    <col min="8449" max="8449" width="45.28515625" style="84" customWidth="1"/>
    <col min="8450" max="8450" width="10.7109375" style="84" customWidth="1"/>
    <col min="8451" max="8451" width="14.7109375" style="84" customWidth="1"/>
    <col min="8452" max="8452" width="10.7109375" style="84" customWidth="1"/>
    <col min="8453" max="8453" width="14.7109375" style="84" customWidth="1"/>
    <col min="8454" max="8454" width="4.7109375" style="84" customWidth="1"/>
    <col min="8455" max="8455" width="10.7109375" style="84" customWidth="1"/>
    <col min="8456" max="8456" width="9.7109375" style="84" customWidth="1"/>
    <col min="8457" max="8457" width="12.7109375" style="84" customWidth="1"/>
    <col min="8458" max="8458" width="9.7109375" style="84" customWidth="1"/>
    <col min="8459" max="8704" width="11.5703125" style="84"/>
    <col min="8705" max="8705" width="45.28515625" style="84" customWidth="1"/>
    <col min="8706" max="8706" width="10.7109375" style="84" customWidth="1"/>
    <col min="8707" max="8707" width="14.7109375" style="84" customWidth="1"/>
    <col min="8708" max="8708" width="10.7109375" style="84" customWidth="1"/>
    <col min="8709" max="8709" width="14.7109375" style="84" customWidth="1"/>
    <col min="8710" max="8710" width="4.7109375" style="84" customWidth="1"/>
    <col min="8711" max="8711" width="10.7109375" style="84" customWidth="1"/>
    <col min="8712" max="8712" width="9.7109375" style="84" customWidth="1"/>
    <col min="8713" max="8713" width="12.7109375" style="84" customWidth="1"/>
    <col min="8714" max="8714" width="9.7109375" style="84" customWidth="1"/>
    <col min="8715" max="8960" width="11.5703125" style="84"/>
    <col min="8961" max="8961" width="45.28515625" style="84" customWidth="1"/>
    <col min="8962" max="8962" width="10.7109375" style="84" customWidth="1"/>
    <col min="8963" max="8963" width="14.7109375" style="84" customWidth="1"/>
    <col min="8964" max="8964" width="10.7109375" style="84" customWidth="1"/>
    <col min="8965" max="8965" width="14.7109375" style="84" customWidth="1"/>
    <col min="8966" max="8966" width="4.7109375" style="84" customWidth="1"/>
    <col min="8967" max="8967" width="10.7109375" style="84" customWidth="1"/>
    <col min="8968" max="8968" width="9.7109375" style="84" customWidth="1"/>
    <col min="8969" max="8969" width="12.7109375" style="84" customWidth="1"/>
    <col min="8970" max="8970" width="9.7109375" style="84" customWidth="1"/>
    <col min="8971" max="9216" width="11.5703125" style="84"/>
    <col min="9217" max="9217" width="45.28515625" style="84" customWidth="1"/>
    <col min="9218" max="9218" width="10.7109375" style="84" customWidth="1"/>
    <col min="9219" max="9219" width="14.7109375" style="84" customWidth="1"/>
    <col min="9220" max="9220" width="10.7109375" style="84" customWidth="1"/>
    <col min="9221" max="9221" width="14.7109375" style="84" customWidth="1"/>
    <col min="9222" max="9222" width="4.7109375" style="84" customWidth="1"/>
    <col min="9223" max="9223" width="10.7109375" style="84" customWidth="1"/>
    <col min="9224" max="9224" width="9.7109375" style="84" customWidth="1"/>
    <col min="9225" max="9225" width="12.7109375" style="84" customWidth="1"/>
    <col min="9226" max="9226" width="9.7109375" style="84" customWidth="1"/>
    <col min="9227" max="9472" width="11.5703125" style="84"/>
    <col min="9473" max="9473" width="45.28515625" style="84" customWidth="1"/>
    <col min="9474" max="9474" width="10.7109375" style="84" customWidth="1"/>
    <col min="9475" max="9475" width="14.7109375" style="84" customWidth="1"/>
    <col min="9476" max="9476" width="10.7109375" style="84" customWidth="1"/>
    <col min="9477" max="9477" width="14.7109375" style="84" customWidth="1"/>
    <col min="9478" max="9478" width="4.7109375" style="84" customWidth="1"/>
    <col min="9479" max="9479" width="10.7109375" style="84" customWidth="1"/>
    <col min="9480" max="9480" width="9.7109375" style="84" customWidth="1"/>
    <col min="9481" max="9481" width="12.7109375" style="84" customWidth="1"/>
    <col min="9482" max="9482" width="9.7109375" style="84" customWidth="1"/>
    <col min="9483" max="9728" width="11.5703125" style="84"/>
    <col min="9729" max="9729" width="45.28515625" style="84" customWidth="1"/>
    <col min="9730" max="9730" width="10.7109375" style="84" customWidth="1"/>
    <col min="9731" max="9731" width="14.7109375" style="84" customWidth="1"/>
    <col min="9732" max="9732" width="10.7109375" style="84" customWidth="1"/>
    <col min="9733" max="9733" width="14.7109375" style="84" customWidth="1"/>
    <col min="9734" max="9734" width="4.7109375" style="84" customWidth="1"/>
    <col min="9735" max="9735" width="10.7109375" style="84" customWidth="1"/>
    <col min="9736" max="9736" width="9.7109375" style="84" customWidth="1"/>
    <col min="9737" max="9737" width="12.7109375" style="84" customWidth="1"/>
    <col min="9738" max="9738" width="9.7109375" style="84" customWidth="1"/>
    <col min="9739" max="9984" width="11.5703125" style="84"/>
    <col min="9985" max="9985" width="45.28515625" style="84" customWidth="1"/>
    <col min="9986" max="9986" width="10.7109375" style="84" customWidth="1"/>
    <col min="9987" max="9987" width="14.7109375" style="84" customWidth="1"/>
    <col min="9988" max="9988" width="10.7109375" style="84" customWidth="1"/>
    <col min="9989" max="9989" width="14.7109375" style="84" customWidth="1"/>
    <col min="9990" max="9990" width="4.7109375" style="84" customWidth="1"/>
    <col min="9991" max="9991" width="10.7109375" style="84" customWidth="1"/>
    <col min="9992" max="9992" width="9.7109375" style="84" customWidth="1"/>
    <col min="9993" max="9993" width="12.7109375" style="84" customWidth="1"/>
    <col min="9994" max="9994" width="9.7109375" style="84" customWidth="1"/>
    <col min="9995" max="10240" width="11.5703125" style="84"/>
    <col min="10241" max="10241" width="45.28515625" style="84" customWidth="1"/>
    <col min="10242" max="10242" width="10.7109375" style="84" customWidth="1"/>
    <col min="10243" max="10243" width="14.7109375" style="84" customWidth="1"/>
    <col min="10244" max="10244" width="10.7109375" style="84" customWidth="1"/>
    <col min="10245" max="10245" width="14.7109375" style="84" customWidth="1"/>
    <col min="10246" max="10246" width="4.7109375" style="84" customWidth="1"/>
    <col min="10247" max="10247" width="10.7109375" style="84" customWidth="1"/>
    <col min="10248" max="10248" width="9.7109375" style="84" customWidth="1"/>
    <col min="10249" max="10249" width="12.7109375" style="84" customWidth="1"/>
    <col min="10250" max="10250" width="9.7109375" style="84" customWidth="1"/>
    <col min="10251" max="10496" width="11.5703125" style="84"/>
    <col min="10497" max="10497" width="45.28515625" style="84" customWidth="1"/>
    <col min="10498" max="10498" width="10.7109375" style="84" customWidth="1"/>
    <col min="10499" max="10499" width="14.7109375" style="84" customWidth="1"/>
    <col min="10500" max="10500" width="10.7109375" style="84" customWidth="1"/>
    <col min="10501" max="10501" width="14.7109375" style="84" customWidth="1"/>
    <col min="10502" max="10502" width="4.7109375" style="84" customWidth="1"/>
    <col min="10503" max="10503" width="10.7109375" style="84" customWidth="1"/>
    <col min="10504" max="10504" width="9.7109375" style="84" customWidth="1"/>
    <col min="10505" max="10505" width="12.7109375" style="84" customWidth="1"/>
    <col min="10506" max="10506" width="9.7109375" style="84" customWidth="1"/>
    <col min="10507" max="10752" width="11.5703125" style="84"/>
    <col min="10753" max="10753" width="45.28515625" style="84" customWidth="1"/>
    <col min="10754" max="10754" width="10.7109375" style="84" customWidth="1"/>
    <col min="10755" max="10755" width="14.7109375" style="84" customWidth="1"/>
    <col min="10756" max="10756" width="10.7109375" style="84" customWidth="1"/>
    <col min="10757" max="10757" width="14.7109375" style="84" customWidth="1"/>
    <col min="10758" max="10758" width="4.7109375" style="84" customWidth="1"/>
    <col min="10759" max="10759" width="10.7109375" style="84" customWidth="1"/>
    <col min="10760" max="10760" width="9.7109375" style="84" customWidth="1"/>
    <col min="10761" max="10761" width="12.7109375" style="84" customWidth="1"/>
    <col min="10762" max="10762" width="9.7109375" style="84" customWidth="1"/>
    <col min="10763" max="11008" width="11.5703125" style="84"/>
    <col min="11009" max="11009" width="45.28515625" style="84" customWidth="1"/>
    <col min="11010" max="11010" width="10.7109375" style="84" customWidth="1"/>
    <col min="11011" max="11011" width="14.7109375" style="84" customWidth="1"/>
    <col min="11012" max="11012" width="10.7109375" style="84" customWidth="1"/>
    <col min="11013" max="11013" width="14.7109375" style="84" customWidth="1"/>
    <col min="11014" max="11014" width="4.7109375" style="84" customWidth="1"/>
    <col min="11015" max="11015" width="10.7109375" style="84" customWidth="1"/>
    <col min="11016" max="11016" width="9.7109375" style="84" customWidth="1"/>
    <col min="11017" max="11017" width="12.7109375" style="84" customWidth="1"/>
    <col min="11018" max="11018" width="9.7109375" style="84" customWidth="1"/>
    <col min="11019" max="11264" width="11.5703125" style="84"/>
    <col min="11265" max="11265" width="45.28515625" style="84" customWidth="1"/>
    <col min="11266" max="11266" width="10.7109375" style="84" customWidth="1"/>
    <col min="11267" max="11267" width="14.7109375" style="84" customWidth="1"/>
    <col min="11268" max="11268" width="10.7109375" style="84" customWidth="1"/>
    <col min="11269" max="11269" width="14.7109375" style="84" customWidth="1"/>
    <col min="11270" max="11270" width="4.7109375" style="84" customWidth="1"/>
    <col min="11271" max="11271" width="10.7109375" style="84" customWidth="1"/>
    <col min="11272" max="11272" width="9.7109375" style="84" customWidth="1"/>
    <col min="11273" max="11273" width="12.7109375" style="84" customWidth="1"/>
    <col min="11274" max="11274" width="9.7109375" style="84" customWidth="1"/>
    <col min="11275" max="11520" width="11.5703125" style="84"/>
    <col min="11521" max="11521" width="45.28515625" style="84" customWidth="1"/>
    <col min="11522" max="11522" width="10.7109375" style="84" customWidth="1"/>
    <col min="11523" max="11523" width="14.7109375" style="84" customWidth="1"/>
    <col min="11524" max="11524" width="10.7109375" style="84" customWidth="1"/>
    <col min="11525" max="11525" width="14.7109375" style="84" customWidth="1"/>
    <col min="11526" max="11526" width="4.7109375" style="84" customWidth="1"/>
    <col min="11527" max="11527" width="10.7109375" style="84" customWidth="1"/>
    <col min="11528" max="11528" width="9.7109375" style="84" customWidth="1"/>
    <col min="11529" max="11529" width="12.7109375" style="84" customWidth="1"/>
    <col min="11530" max="11530" width="9.7109375" style="84" customWidth="1"/>
    <col min="11531" max="11776" width="11.5703125" style="84"/>
    <col min="11777" max="11777" width="45.28515625" style="84" customWidth="1"/>
    <col min="11778" max="11778" width="10.7109375" style="84" customWidth="1"/>
    <col min="11779" max="11779" width="14.7109375" style="84" customWidth="1"/>
    <col min="11780" max="11780" width="10.7109375" style="84" customWidth="1"/>
    <col min="11781" max="11781" width="14.7109375" style="84" customWidth="1"/>
    <col min="11782" max="11782" width="4.7109375" style="84" customWidth="1"/>
    <col min="11783" max="11783" width="10.7109375" style="84" customWidth="1"/>
    <col min="11784" max="11784" width="9.7109375" style="84" customWidth="1"/>
    <col min="11785" max="11785" width="12.7109375" style="84" customWidth="1"/>
    <col min="11786" max="11786" width="9.7109375" style="84" customWidth="1"/>
    <col min="11787" max="12032" width="11.5703125" style="84"/>
    <col min="12033" max="12033" width="45.28515625" style="84" customWidth="1"/>
    <col min="12034" max="12034" width="10.7109375" style="84" customWidth="1"/>
    <col min="12035" max="12035" width="14.7109375" style="84" customWidth="1"/>
    <col min="12036" max="12036" width="10.7109375" style="84" customWidth="1"/>
    <col min="12037" max="12037" width="14.7109375" style="84" customWidth="1"/>
    <col min="12038" max="12038" width="4.7109375" style="84" customWidth="1"/>
    <col min="12039" max="12039" width="10.7109375" style="84" customWidth="1"/>
    <col min="12040" max="12040" width="9.7109375" style="84" customWidth="1"/>
    <col min="12041" max="12041" width="12.7109375" style="84" customWidth="1"/>
    <col min="12042" max="12042" width="9.7109375" style="84" customWidth="1"/>
    <col min="12043" max="12288" width="11.5703125" style="84"/>
    <col min="12289" max="12289" width="45.28515625" style="84" customWidth="1"/>
    <col min="12290" max="12290" width="10.7109375" style="84" customWidth="1"/>
    <col min="12291" max="12291" width="14.7109375" style="84" customWidth="1"/>
    <col min="12292" max="12292" width="10.7109375" style="84" customWidth="1"/>
    <col min="12293" max="12293" width="14.7109375" style="84" customWidth="1"/>
    <col min="12294" max="12294" width="4.7109375" style="84" customWidth="1"/>
    <col min="12295" max="12295" width="10.7109375" style="84" customWidth="1"/>
    <col min="12296" max="12296" width="9.7109375" style="84" customWidth="1"/>
    <col min="12297" max="12297" width="12.7109375" style="84" customWidth="1"/>
    <col min="12298" max="12298" width="9.7109375" style="84" customWidth="1"/>
    <col min="12299" max="12544" width="11.5703125" style="84"/>
    <col min="12545" max="12545" width="45.28515625" style="84" customWidth="1"/>
    <col min="12546" max="12546" width="10.7109375" style="84" customWidth="1"/>
    <col min="12547" max="12547" width="14.7109375" style="84" customWidth="1"/>
    <col min="12548" max="12548" width="10.7109375" style="84" customWidth="1"/>
    <col min="12549" max="12549" width="14.7109375" style="84" customWidth="1"/>
    <col min="12550" max="12550" width="4.7109375" style="84" customWidth="1"/>
    <col min="12551" max="12551" width="10.7109375" style="84" customWidth="1"/>
    <col min="12552" max="12552" width="9.7109375" style="84" customWidth="1"/>
    <col min="12553" max="12553" width="12.7109375" style="84" customWidth="1"/>
    <col min="12554" max="12554" width="9.7109375" style="84" customWidth="1"/>
    <col min="12555" max="12800" width="11.5703125" style="84"/>
    <col min="12801" max="12801" width="45.28515625" style="84" customWidth="1"/>
    <col min="12802" max="12802" width="10.7109375" style="84" customWidth="1"/>
    <col min="12803" max="12803" width="14.7109375" style="84" customWidth="1"/>
    <col min="12804" max="12804" width="10.7109375" style="84" customWidth="1"/>
    <col min="12805" max="12805" width="14.7109375" style="84" customWidth="1"/>
    <col min="12806" max="12806" width="4.7109375" style="84" customWidth="1"/>
    <col min="12807" max="12807" width="10.7109375" style="84" customWidth="1"/>
    <col min="12808" max="12808" width="9.7109375" style="84" customWidth="1"/>
    <col min="12809" max="12809" width="12.7109375" style="84" customWidth="1"/>
    <col min="12810" max="12810" width="9.7109375" style="84" customWidth="1"/>
    <col min="12811" max="13056" width="11.5703125" style="84"/>
    <col min="13057" max="13057" width="45.28515625" style="84" customWidth="1"/>
    <col min="13058" max="13058" width="10.7109375" style="84" customWidth="1"/>
    <col min="13059" max="13059" width="14.7109375" style="84" customWidth="1"/>
    <col min="13060" max="13060" width="10.7109375" style="84" customWidth="1"/>
    <col min="13061" max="13061" width="14.7109375" style="84" customWidth="1"/>
    <col min="13062" max="13062" width="4.7109375" style="84" customWidth="1"/>
    <col min="13063" max="13063" width="10.7109375" style="84" customWidth="1"/>
    <col min="13064" max="13064" width="9.7109375" style="84" customWidth="1"/>
    <col min="13065" max="13065" width="12.7109375" style="84" customWidth="1"/>
    <col min="13066" max="13066" width="9.7109375" style="84" customWidth="1"/>
    <col min="13067" max="13312" width="11.5703125" style="84"/>
    <col min="13313" max="13313" width="45.28515625" style="84" customWidth="1"/>
    <col min="13314" max="13314" width="10.7109375" style="84" customWidth="1"/>
    <col min="13315" max="13315" width="14.7109375" style="84" customWidth="1"/>
    <col min="13316" max="13316" width="10.7109375" style="84" customWidth="1"/>
    <col min="13317" max="13317" width="14.7109375" style="84" customWidth="1"/>
    <col min="13318" max="13318" width="4.7109375" style="84" customWidth="1"/>
    <col min="13319" max="13319" width="10.7109375" style="84" customWidth="1"/>
    <col min="13320" max="13320" width="9.7109375" style="84" customWidth="1"/>
    <col min="13321" max="13321" width="12.7109375" style="84" customWidth="1"/>
    <col min="13322" max="13322" width="9.7109375" style="84" customWidth="1"/>
    <col min="13323" max="13568" width="11.5703125" style="84"/>
    <col min="13569" max="13569" width="45.28515625" style="84" customWidth="1"/>
    <col min="13570" max="13570" width="10.7109375" style="84" customWidth="1"/>
    <col min="13571" max="13571" width="14.7109375" style="84" customWidth="1"/>
    <col min="13572" max="13572" width="10.7109375" style="84" customWidth="1"/>
    <col min="13573" max="13573" width="14.7109375" style="84" customWidth="1"/>
    <col min="13574" max="13574" width="4.7109375" style="84" customWidth="1"/>
    <col min="13575" max="13575" width="10.7109375" style="84" customWidth="1"/>
    <col min="13576" max="13576" width="9.7109375" style="84" customWidth="1"/>
    <col min="13577" max="13577" width="12.7109375" style="84" customWidth="1"/>
    <col min="13578" max="13578" width="9.7109375" style="84" customWidth="1"/>
    <col min="13579" max="13824" width="11.5703125" style="84"/>
    <col min="13825" max="13825" width="45.28515625" style="84" customWidth="1"/>
    <col min="13826" max="13826" width="10.7109375" style="84" customWidth="1"/>
    <col min="13827" max="13827" width="14.7109375" style="84" customWidth="1"/>
    <col min="13828" max="13828" width="10.7109375" style="84" customWidth="1"/>
    <col min="13829" max="13829" width="14.7109375" style="84" customWidth="1"/>
    <col min="13830" max="13830" width="4.7109375" style="84" customWidth="1"/>
    <col min="13831" max="13831" width="10.7109375" style="84" customWidth="1"/>
    <col min="13832" max="13832" width="9.7109375" style="84" customWidth="1"/>
    <col min="13833" max="13833" width="12.7109375" style="84" customWidth="1"/>
    <col min="13834" max="13834" width="9.7109375" style="84" customWidth="1"/>
    <col min="13835" max="14080" width="11.5703125" style="84"/>
    <col min="14081" max="14081" width="45.28515625" style="84" customWidth="1"/>
    <col min="14082" max="14082" width="10.7109375" style="84" customWidth="1"/>
    <col min="14083" max="14083" width="14.7109375" style="84" customWidth="1"/>
    <col min="14084" max="14084" width="10.7109375" style="84" customWidth="1"/>
    <col min="14085" max="14085" width="14.7109375" style="84" customWidth="1"/>
    <col min="14086" max="14086" width="4.7109375" style="84" customWidth="1"/>
    <col min="14087" max="14087" width="10.7109375" style="84" customWidth="1"/>
    <col min="14088" max="14088" width="9.7109375" style="84" customWidth="1"/>
    <col min="14089" max="14089" width="12.7109375" style="84" customWidth="1"/>
    <col min="14090" max="14090" width="9.7109375" style="84" customWidth="1"/>
    <col min="14091" max="14336" width="11.5703125" style="84"/>
    <col min="14337" max="14337" width="45.28515625" style="84" customWidth="1"/>
    <col min="14338" max="14338" width="10.7109375" style="84" customWidth="1"/>
    <col min="14339" max="14339" width="14.7109375" style="84" customWidth="1"/>
    <col min="14340" max="14340" width="10.7109375" style="84" customWidth="1"/>
    <col min="14341" max="14341" width="14.7109375" style="84" customWidth="1"/>
    <col min="14342" max="14342" width="4.7109375" style="84" customWidth="1"/>
    <col min="14343" max="14343" width="10.7109375" style="84" customWidth="1"/>
    <col min="14344" max="14344" width="9.7109375" style="84" customWidth="1"/>
    <col min="14345" max="14345" width="12.7109375" style="84" customWidth="1"/>
    <col min="14346" max="14346" width="9.7109375" style="84" customWidth="1"/>
    <col min="14347" max="14592" width="11.5703125" style="84"/>
    <col min="14593" max="14593" width="45.28515625" style="84" customWidth="1"/>
    <col min="14594" max="14594" width="10.7109375" style="84" customWidth="1"/>
    <col min="14595" max="14595" width="14.7109375" style="84" customWidth="1"/>
    <col min="14596" max="14596" width="10.7109375" style="84" customWidth="1"/>
    <col min="14597" max="14597" width="14.7109375" style="84" customWidth="1"/>
    <col min="14598" max="14598" width="4.7109375" style="84" customWidth="1"/>
    <col min="14599" max="14599" width="10.7109375" style="84" customWidth="1"/>
    <col min="14600" max="14600" width="9.7109375" style="84" customWidth="1"/>
    <col min="14601" max="14601" width="12.7109375" style="84" customWidth="1"/>
    <col min="14602" max="14602" width="9.7109375" style="84" customWidth="1"/>
    <col min="14603" max="14848" width="11.5703125" style="84"/>
    <col min="14849" max="14849" width="45.28515625" style="84" customWidth="1"/>
    <col min="14850" max="14850" width="10.7109375" style="84" customWidth="1"/>
    <col min="14851" max="14851" width="14.7109375" style="84" customWidth="1"/>
    <col min="14852" max="14852" width="10.7109375" style="84" customWidth="1"/>
    <col min="14853" max="14853" width="14.7109375" style="84" customWidth="1"/>
    <col min="14854" max="14854" width="4.7109375" style="84" customWidth="1"/>
    <col min="14855" max="14855" width="10.7109375" style="84" customWidth="1"/>
    <col min="14856" max="14856" width="9.7109375" style="84" customWidth="1"/>
    <col min="14857" max="14857" width="12.7109375" style="84" customWidth="1"/>
    <col min="14858" max="14858" width="9.7109375" style="84" customWidth="1"/>
    <col min="14859" max="15104" width="11.5703125" style="84"/>
    <col min="15105" max="15105" width="45.28515625" style="84" customWidth="1"/>
    <col min="15106" max="15106" width="10.7109375" style="84" customWidth="1"/>
    <col min="15107" max="15107" width="14.7109375" style="84" customWidth="1"/>
    <col min="15108" max="15108" width="10.7109375" style="84" customWidth="1"/>
    <col min="15109" max="15109" width="14.7109375" style="84" customWidth="1"/>
    <col min="15110" max="15110" width="4.7109375" style="84" customWidth="1"/>
    <col min="15111" max="15111" width="10.7109375" style="84" customWidth="1"/>
    <col min="15112" max="15112" width="9.7109375" style="84" customWidth="1"/>
    <col min="15113" max="15113" width="12.7109375" style="84" customWidth="1"/>
    <col min="15114" max="15114" width="9.7109375" style="84" customWidth="1"/>
    <col min="15115" max="15360" width="11.5703125" style="84"/>
    <col min="15361" max="15361" width="45.28515625" style="84" customWidth="1"/>
    <col min="15362" max="15362" width="10.7109375" style="84" customWidth="1"/>
    <col min="15363" max="15363" width="14.7109375" style="84" customWidth="1"/>
    <col min="15364" max="15364" width="10.7109375" style="84" customWidth="1"/>
    <col min="15365" max="15365" width="14.7109375" style="84" customWidth="1"/>
    <col min="15366" max="15366" width="4.7109375" style="84" customWidth="1"/>
    <col min="15367" max="15367" width="10.7109375" style="84" customWidth="1"/>
    <col min="15368" max="15368" width="9.7109375" style="84" customWidth="1"/>
    <col min="15369" max="15369" width="12.7109375" style="84" customWidth="1"/>
    <col min="15370" max="15370" width="9.7109375" style="84" customWidth="1"/>
    <col min="15371" max="15616" width="11.5703125" style="84"/>
    <col min="15617" max="15617" width="45.28515625" style="84" customWidth="1"/>
    <col min="15618" max="15618" width="10.7109375" style="84" customWidth="1"/>
    <col min="15619" max="15619" width="14.7109375" style="84" customWidth="1"/>
    <col min="15620" max="15620" width="10.7109375" style="84" customWidth="1"/>
    <col min="15621" max="15621" width="14.7109375" style="84" customWidth="1"/>
    <col min="15622" max="15622" width="4.7109375" style="84" customWidth="1"/>
    <col min="15623" max="15623" width="10.7109375" style="84" customWidth="1"/>
    <col min="15624" max="15624" width="9.7109375" style="84" customWidth="1"/>
    <col min="15625" max="15625" width="12.7109375" style="84" customWidth="1"/>
    <col min="15626" max="15626" width="9.7109375" style="84" customWidth="1"/>
    <col min="15627" max="15872" width="11.5703125" style="84"/>
    <col min="15873" max="15873" width="45.28515625" style="84" customWidth="1"/>
    <col min="15874" max="15874" width="10.7109375" style="84" customWidth="1"/>
    <col min="15875" max="15875" width="14.7109375" style="84" customWidth="1"/>
    <col min="15876" max="15876" width="10.7109375" style="84" customWidth="1"/>
    <col min="15877" max="15877" width="14.7109375" style="84" customWidth="1"/>
    <col min="15878" max="15878" width="4.7109375" style="84" customWidth="1"/>
    <col min="15879" max="15879" width="10.7109375" style="84" customWidth="1"/>
    <col min="15880" max="15880" width="9.7109375" style="84" customWidth="1"/>
    <col min="15881" max="15881" width="12.7109375" style="84" customWidth="1"/>
    <col min="15882" max="15882" width="9.7109375" style="84" customWidth="1"/>
    <col min="15883" max="16128" width="11.5703125" style="84"/>
    <col min="16129" max="16129" width="45.28515625" style="84" customWidth="1"/>
    <col min="16130" max="16130" width="10.7109375" style="84" customWidth="1"/>
    <col min="16131" max="16131" width="14.7109375" style="84" customWidth="1"/>
    <col min="16132" max="16132" width="10.7109375" style="84" customWidth="1"/>
    <col min="16133" max="16133" width="14.7109375" style="84" customWidth="1"/>
    <col min="16134" max="16134" width="4.7109375" style="84" customWidth="1"/>
    <col min="16135" max="16135" width="10.7109375" style="84" customWidth="1"/>
    <col min="16136" max="16136" width="9.7109375" style="84" customWidth="1"/>
    <col min="16137" max="16137" width="12.7109375" style="84" customWidth="1"/>
    <col min="16138" max="16138" width="9.7109375" style="84" customWidth="1"/>
    <col min="16139" max="16384" width="11.5703125" style="84"/>
  </cols>
  <sheetData>
    <row r="1" spans="1:10" s="130" customFormat="1" ht="45" customHeight="1">
      <c r="A1" s="133" t="s">
        <v>292</v>
      </c>
      <c r="B1" s="133"/>
      <c r="C1" s="133"/>
      <c r="D1" s="133"/>
      <c r="E1" s="133"/>
      <c r="F1" s="133"/>
      <c r="G1" s="133"/>
      <c r="H1" s="133"/>
      <c r="I1" s="133"/>
      <c r="J1" s="133"/>
    </row>
    <row r="2" spans="1:10" ht="13.15" customHeight="1" thickBot="1"/>
    <row r="3" spans="1:10" s="130" customFormat="1" ht="19.899999999999999" customHeight="1" thickBot="1">
      <c r="A3" s="129"/>
      <c r="B3" s="129"/>
      <c r="C3" s="129"/>
      <c r="D3" s="129"/>
      <c r="E3" s="129"/>
      <c r="F3" s="129"/>
      <c r="G3" s="1069" t="s">
        <v>293</v>
      </c>
      <c r="H3" s="1070"/>
      <c r="I3" s="1070"/>
      <c r="J3" s="1071"/>
    </row>
    <row r="4" spans="1:10" s="88" customFormat="1" ht="19.899999999999999" customHeight="1" thickBot="1">
      <c r="A4" s="1079"/>
      <c r="B4" s="1072">
        <v>2015</v>
      </c>
      <c r="C4" s="1073"/>
      <c r="D4" s="1074">
        <v>2016</v>
      </c>
      <c r="E4" s="1073"/>
      <c r="G4" s="1075" t="s">
        <v>235</v>
      </c>
      <c r="H4" s="1076"/>
      <c r="I4" s="1077" t="s">
        <v>237</v>
      </c>
      <c r="J4" s="1076"/>
    </row>
    <row r="5" spans="1:10" s="88" customFormat="1" ht="27" customHeight="1" thickBot="1">
      <c r="A5" s="1079"/>
      <c r="B5" s="737" t="s">
        <v>235</v>
      </c>
      <c r="C5" s="655" t="s">
        <v>41</v>
      </c>
      <c r="D5" s="737" t="s">
        <v>235</v>
      </c>
      <c r="E5" s="655" t="s">
        <v>41</v>
      </c>
      <c r="G5" s="720" t="s">
        <v>235</v>
      </c>
      <c r="H5" s="772" t="s">
        <v>110</v>
      </c>
      <c r="I5" s="833" t="s">
        <v>41</v>
      </c>
      <c r="J5" s="772" t="s">
        <v>110</v>
      </c>
    </row>
    <row r="6" spans="1:10" ht="16.149999999999999" customHeight="1">
      <c r="A6" s="194" t="s">
        <v>294</v>
      </c>
      <c r="B6" s="499">
        <v>60</v>
      </c>
      <c r="C6" s="495">
        <v>1939.289</v>
      </c>
      <c r="D6" s="499">
        <v>75</v>
      </c>
      <c r="E6" s="495">
        <v>9850.4169999999995</v>
      </c>
      <c r="G6" s="906">
        <f>D6-B6</f>
        <v>15</v>
      </c>
      <c r="H6" s="907">
        <f>(D6-B6)/B6</f>
        <v>0.25</v>
      </c>
      <c r="I6" s="908">
        <f>E6-C6</f>
        <v>7911.1279999999997</v>
      </c>
      <c r="J6" s="907">
        <f>(E6-C6)/C6</f>
        <v>4.0793961085738122</v>
      </c>
    </row>
    <row r="7" spans="1:10" ht="16.149999999999999" customHeight="1" thickBot="1">
      <c r="A7" s="195" t="s">
        <v>295</v>
      </c>
      <c r="B7" s="500">
        <v>27</v>
      </c>
      <c r="C7" s="480">
        <v>349.9</v>
      </c>
      <c r="D7" s="506">
        <v>39</v>
      </c>
      <c r="E7" s="480">
        <v>12554.09</v>
      </c>
      <c r="G7" s="909">
        <f t="shared" ref="G7:G19" si="0">D7-B7</f>
        <v>12</v>
      </c>
      <c r="H7" s="910">
        <f t="shared" ref="H7:H19" si="1">(D7-B7)/B7</f>
        <v>0.44444444444444442</v>
      </c>
      <c r="I7" s="911">
        <f t="shared" ref="I7:I13" si="2">E7-C7</f>
        <v>12204.19</v>
      </c>
      <c r="J7" s="910">
        <f t="shared" ref="J7:J13" si="3">(E7-C7)/C7</f>
        <v>34.879079737067734</v>
      </c>
    </row>
    <row r="8" spans="1:10" ht="16.149999999999999" customHeight="1" thickBot="1">
      <c r="A8" s="744" t="s">
        <v>296</v>
      </c>
      <c r="B8" s="745">
        <v>87</v>
      </c>
      <c r="C8" s="740">
        <v>2289.1889999999999</v>
      </c>
      <c r="D8" s="745">
        <v>114</v>
      </c>
      <c r="E8" s="740">
        <v>22404.507000000001</v>
      </c>
      <c r="G8" s="912">
        <f t="shared" si="0"/>
        <v>27</v>
      </c>
      <c r="H8" s="913">
        <f t="shared" si="1"/>
        <v>0.31034482758620691</v>
      </c>
      <c r="I8" s="914">
        <f t="shared" si="2"/>
        <v>20115.318000000003</v>
      </c>
      <c r="J8" s="913">
        <f t="shared" si="3"/>
        <v>8.7870935951553175</v>
      </c>
    </row>
    <row r="9" spans="1:10" ht="16.149999999999999" customHeight="1" thickBot="1">
      <c r="A9" s="744" t="s">
        <v>297</v>
      </c>
      <c r="B9" s="746"/>
      <c r="C9" s="747">
        <v>956.55899999999997</v>
      </c>
      <c r="D9" s="746"/>
      <c r="E9" s="747">
        <v>823.69600000000003</v>
      </c>
      <c r="G9" s="915"/>
      <c r="H9" s="916"/>
      <c r="I9" s="914">
        <f t="shared" si="2"/>
        <v>-132.86299999999994</v>
      </c>
      <c r="J9" s="913">
        <f t="shared" si="3"/>
        <v>-0.13889681661037107</v>
      </c>
    </row>
    <row r="10" spans="1:10" customFormat="1" ht="16.149999999999999" customHeight="1" thickBot="1">
      <c r="B10" s="501"/>
      <c r="D10" s="501"/>
      <c r="G10" s="647"/>
      <c r="H10" s="647"/>
      <c r="I10" s="647"/>
      <c r="J10" s="647"/>
    </row>
    <row r="11" spans="1:10" ht="16.149999999999999" customHeight="1">
      <c r="A11" s="196" t="s">
        <v>298</v>
      </c>
      <c r="B11" s="502">
        <v>4</v>
      </c>
      <c r="C11" s="495">
        <v>461.96199999999999</v>
      </c>
      <c r="D11" s="502">
        <v>7</v>
      </c>
      <c r="E11" s="495">
        <v>553.76499999999999</v>
      </c>
      <c r="G11" s="906">
        <f t="shared" si="0"/>
        <v>3</v>
      </c>
      <c r="H11" s="907">
        <f t="shared" si="1"/>
        <v>0.75</v>
      </c>
      <c r="I11" s="908">
        <f t="shared" si="2"/>
        <v>91.802999999999997</v>
      </c>
      <c r="J11" s="907">
        <f t="shared" si="3"/>
        <v>0.19872413748316961</v>
      </c>
    </row>
    <row r="12" spans="1:10" ht="16.149999999999999" customHeight="1" thickBot="1">
      <c r="A12" s="197" t="s">
        <v>299</v>
      </c>
      <c r="B12" s="503">
        <v>0</v>
      </c>
      <c r="C12" s="480">
        <v>0</v>
      </c>
      <c r="D12" s="503">
        <v>2</v>
      </c>
      <c r="E12" s="480">
        <v>12.04</v>
      </c>
      <c r="G12" s="909">
        <f t="shared" si="0"/>
        <v>2</v>
      </c>
      <c r="H12" s="917"/>
      <c r="I12" s="911">
        <f t="shared" si="2"/>
        <v>12.04</v>
      </c>
      <c r="J12" s="917"/>
    </row>
    <row r="13" spans="1:10" ht="16.149999999999999" customHeight="1" thickBot="1">
      <c r="A13" s="744" t="s">
        <v>300</v>
      </c>
      <c r="B13" s="748">
        <v>4</v>
      </c>
      <c r="C13" s="740">
        <v>461.96199999999999</v>
      </c>
      <c r="D13" s="748">
        <v>9</v>
      </c>
      <c r="E13" s="740">
        <v>565.80499999999995</v>
      </c>
      <c r="G13" s="912">
        <f t="shared" si="0"/>
        <v>5</v>
      </c>
      <c r="H13" s="913">
        <f t="shared" si="1"/>
        <v>1.25</v>
      </c>
      <c r="I13" s="914">
        <f t="shared" si="2"/>
        <v>103.84299999999996</v>
      </c>
      <c r="J13" s="913">
        <f t="shared" si="3"/>
        <v>0.22478688723314896</v>
      </c>
    </row>
    <row r="14" spans="1:10" customFormat="1" ht="16.149999999999999" customHeight="1" thickBot="1">
      <c r="B14" s="501"/>
      <c r="D14" s="501"/>
      <c r="G14" s="647"/>
      <c r="H14" s="647"/>
      <c r="I14" s="647"/>
      <c r="J14" s="647"/>
    </row>
    <row r="15" spans="1:10" ht="16.149999999999999" customHeight="1">
      <c r="A15" s="196" t="s">
        <v>301</v>
      </c>
      <c r="B15" s="499">
        <v>91000</v>
      </c>
      <c r="C15" s="496"/>
      <c r="D15" s="499">
        <v>107000</v>
      </c>
      <c r="E15" s="496"/>
      <c r="G15" s="906">
        <f t="shared" si="0"/>
        <v>16000</v>
      </c>
      <c r="H15" s="862">
        <f t="shared" si="1"/>
        <v>0.17582417582417584</v>
      </c>
      <c r="I15" s="918"/>
      <c r="J15" s="869"/>
    </row>
    <row r="16" spans="1:10" ht="16.149999999999999" customHeight="1">
      <c r="A16" s="198" t="s">
        <v>302</v>
      </c>
      <c r="B16" s="504">
        <v>2400</v>
      </c>
      <c r="C16" s="497"/>
      <c r="D16" s="504">
        <v>2600</v>
      </c>
      <c r="E16" s="497"/>
      <c r="G16" s="919">
        <f t="shared" si="0"/>
        <v>200</v>
      </c>
      <c r="H16" s="851">
        <f t="shared" si="1"/>
        <v>8.3333333333333329E-2</v>
      </c>
      <c r="I16" s="920"/>
      <c r="J16" s="871"/>
    </row>
    <row r="17" spans="1:10" ht="16.149999999999999" customHeight="1">
      <c r="A17" s="198" t="s">
        <v>303</v>
      </c>
      <c r="B17" s="504">
        <v>3000</v>
      </c>
      <c r="C17" s="497"/>
      <c r="D17" s="504">
        <v>3300</v>
      </c>
      <c r="E17" s="497"/>
      <c r="G17" s="919">
        <f t="shared" si="0"/>
        <v>300</v>
      </c>
      <c r="H17" s="851">
        <f t="shared" si="1"/>
        <v>0.1</v>
      </c>
      <c r="I17" s="920"/>
      <c r="J17" s="871"/>
    </row>
    <row r="18" spans="1:10" ht="16.149999999999999" customHeight="1" thickBot="1">
      <c r="A18" s="197" t="s">
        <v>298</v>
      </c>
      <c r="B18" s="505">
        <v>236</v>
      </c>
      <c r="C18" s="498"/>
      <c r="D18" s="505">
        <v>77</v>
      </c>
      <c r="E18" s="498"/>
      <c r="G18" s="921">
        <f t="shared" si="0"/>
        <v>-159</v>
      </c>
      <c r="H18" s="922">
        <f t="shared" si="1"/>
        <v>-0.67372881355932202</v>
      </c>
      <c r="I18" s="923"/>
      <c r="J18" s="924"/>
    </row>
    <row r="19" spans="1:10" ht="16.149999999999999" customHeight="1" thickBot="1">
      <c r="A19" s="749" t="s">
        <v>304</v>
      </c>
      <c r="B19" s="745">
        <f>SUM(B15:B18)</f>
        <v>96636</v>
      </c>
      <c r="C19" s="750"/>
      <c r="D19" s="745">
        <f>SUM(D15:D18)</f>
        <v>112977</v>
      </c>
      <c r="E19" s="750"/>
      <c r="G19" s="925">
        <f t="shared" si="0"/>
        <v>16341</v>
      </c>
      <c r="H19" s="926">
        <f t="shared" si="1"/>
        <v>0.16909847261889979</v>
      </c>
      <c r="I19" s="927"/>
      <c r="J19" s="928"/>
    </row>
    <row r="20" spans="1:10" ht="16.149999999999999" customHeight="1">
      <c r="E20" s="84" t="s">
        <v>13</v>
      </c>
    </row>
    <row r="21" spans="1:10">
      <c r="A21" s="134"/>
    </row>
  </sheetData>
  <mergeCells count="6">
    <mergeCell ref="G3:J3"/>
    <mergeCell ref="A4:A5"/>
    <mergeCell ref="B4:C4"/>
    <mergeCell ref="D4:E4"/>
    <mergeCell ref="G4:H4"/>
    <mergeCell ref="I4:J4"/>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A20" sqref="A20"/>
    </sheetView>
  </sheetViews>
  <sheetFormatPr baseColWidth="10" defaultColWidth="11.5703125" defaultRowHeight="12.75"/>
  <cols>
    <col min="1" max="1" width="26.5703125" style="38" customWidth="1"/>
    <col min="2" max="2" width="10.7109375" style="40" customWidth="1"/>
    <col min="3" max="3" width="14.140625" style="40" customWidth="1"/>
    <col min="4" max="4" width="10.7109375" style="38" customWidth="1"/>
    <col min="5" max="5" width="13.28515625" style="38" customWidth="1"/>
    <col min="6" max="6" width="2.28515625" style="38" customWidth="1"/>
    <col min="7" max="7" width="10.7109375" style="38" customWidth="1"/>
    <col min="8" max="8" width="12.5703125" style="38" customWidth="1"/>
    <col min="9" max="16384" width="11.5703125" style="38"/>
  </cols>
  <sheetData>
    <row r="1" spans="1:13" s="17" customFormat="1" ht="45" customHeight="1">
      <c r="A1" s="23" t="s">
        <v>652</v>
      </c>
      <c r="B1" s="23"/>
      <c r="C1" s="23"/>
      <c r="D1" s="23"/>
      <c r="E1" s="23"/>
      <c r="F1" s="23"/>
      <c r="G1" s="23"/>
      <c r="H1" s="23"/>
    </row>
    <row r="2" spans="1:13" s="24" customFormat="1" ht="13.5" thickBot="1">
      <c r="F2" s="25"/>
    </row>
    <row r="3" spans="1:13" s="24" customFormat="1" ht="19.899999999999999" customHeight="1" thickBot="1">
      <c r="A3" s="26"/>
      <c r="B3" s="1056">
        <v>2015</v>
      </c>
      <c r="C3" s="1057"/>
      <c r="D3" s="1056">
        <v>2016</v>
      </c>
      <c r="E3" s="1057"/>
      <c r="F3" s="27"/>
      <c r="G3" s="1056" t="s">
        <v>65</v>
      </c>
      <c r="H3" s="1057"/>
    </row>
    <row r="4" spans="1:13" s="24" customFormat="1" ht="27" customHeight="1" thickBot="1">
      <c r="B4" s="658" t="s">
        <v>63</v>
      </c>
      <c r="C4" s="655" t="s">
        <v>64</v>
      </c>
      <c r="D4" s="658" t="s">
        <v>63</v>
      </c>
      <c r="E4" s="655" t="s">
        <v>64</v>
      </c>
      <c r="F4" s="28"/>
      <c r="G4" s="833" t="s">
        <v>63</v>
      </c>
      <c r="H4" s="655" t="s">
        <v>66</v>
      </c>
    </row>
    <row r="5" spans="1:13" ht="19.899999999999999" customHeight="1">
      <c r="A5" s="29" t="s">
        <v>60</v>
      </c>
      <c r="B5" s="273">
        <v>201</v>
      </c>
      <c r="C5" s="557">
        <f>B5/$B$7</f>
        <v>0.66118421052631582</v>
      </c>
      <c r="D5" s="273">
        <v>214</v>
      </c>
      <c r="E5" s="557">
        <f>D5/$D$7</f>
        <v>0.67936507936507939</v>
      </c>
      <c r="F5" s="31"/>
      <c r="G5" s="972">
        <f>D5-B5</f>
        <v>13</v>
      </c>
      <c r="H5" s="795">
        <f>D5/B5-1</f>
        <v>6.4676616915422924E-2</v>
      </c>
      <c r="K5" s="17"/>
      <c r="L5" s="17"/>
      <c r="M5" s="17"/>
    </row>
    <row r="6" spans="1:13" ht="19.899999999999999" customHeight="1" thickBot="1">
      <c r="A6" s="39" t="s">
        <v>61</v>
      </c>
      <c r="B6" s="274">
        <v>103</v>
      </c>
      <c r="C6" s="559">
        <f>B6/$B$7</f>
        <v>0.33881578947368424</v>
      </c>
      <c r="D6" s="274">
        <v>101</v>
      </c>
      <c r="E6" s="559">
        <f>D6/$D$7</f>
        <v>0.32063492063492066</v>
      </c>
      <c r="F6" s="31"/>
      <c r="G6" s="973">
        <f>D6-B6</f>
        <v>-2</v>
      </c>
      <c r="H6" s="974">
        <f>D6/B6-1</f>
        <v>-1.9417475728155331E-2</v>
      </c>
      <c r="K6" s="17"/>
      <c r="L6" s="17"/>
      <c r="M6" s="17"/>
    </row>
    <row r="7" spans="1:13" ht="19.899999999999999" customHeight="1" thickBot="1">
      <c r="A7" s="659" t="s">
        <v>62</v>
      </c>
      <c r="B7" s="660">
        <f>SUM(B5:B6)</f>
        <v>304</v>
      </c>
      <c r="C7" s="657">
        <f>B7/$B$7</f>
        <v>1</v>
      </c>
      <c r="D7" s="660">
        <f>D5+D6</f>
        <v>315</v>
      </c>
      <c r="E7" s="657">
        <f>D7/$D$7</f>
        <v>1</v>
      </c>
      <c r="F7" s="36"/>
      <c r="G7" s="975">
        <f>D7-B7</f>
        <v>11</v>
      </c>
      <c r="H7" s="657">
        <f>D7/B7-1</f>
        <v>3.6184210526315708E-2</v>
      </c>
      <c r="K7" s="17"/>
      <c r="L7" s="17"/>
      <c r="M7" s="17"/>
    </row>
    <row r="8" spans="1:13" ht="13.15" customHeight="1">
      <c r="H8" s="17"/>
      <c r="I8" s="17"/>
      <c r="J8" s="17"/>
      <c r="K8" s="17"/>
      <c r="L8" s="17"/>
      <c r="M8" s="17"/>
    </row>
    <row r="9" spans="1:13" ht="15">
      <c r="H9" s="17"/>
      <c r="I9" s="17"/>
      <c r="J9" s="17"/>
      <c r="K9" s="17"/>
      <c r="L9" s="17"/>
      <c r="M9" s="17"/>
    </row>
  </sheetData>
  <mergeCells count="3">
    <mergeCell ref="B3:C3"/>
    <mergeCell ref="D3:E3"/>
    <mergeCell ref="G3:H3"/>
  </mergeCells>
  <pageMargins left="0.75" right="0.75" top="1" bottom="1" header="0" footer="0"/>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heetViews>
  <sheetFormatPr baseColWidth="10" defaultRowHeight="12.75"/>
  <cols>
    <col min="1" max="1" width="12.7109375" style="84" customWidth="1"/>
    <col min="2" max="3" width="15.7109375" style="84" customWidth="1"/>
    <col min="4" max="4" width="11.5703125" style="84"/>
    <col min="5" max="5" width="12" style="84" bestFit="1" customWidth="1"/>
    <col min="6" max="253" width="11.5703125" style="84"/>
    <col min="254" max="254" width="12.7109375" style="84" customWidth="1"/>
    <col min="255" max="256" width="15.7109375" style="84" customWidth="1"/>
    <col min="257" max="257" width="11.5703125" style="84"/>
    <col min="258" max="258" width="12" style="84" bestFit="1" customWidth="1"/>
    <col min="259" max="509" width="11.5703125" style="84"/>
    <col min="510" max="510" width="12.7109375" style="84" customWidth="1"/>
    <col min="511" max="512" width="15.7109375" style="84" customWidth="1"/>
    <col min="513" max="513" width="11.5703125" style="84"/>
    <col min="514" max="514" width="12" style="84" bestFit="1" customWidth="1"/>
    <col min="515" max="765" width="11.5703125" style="84"/>
    <col min="766" max="766" width="12.7109375" style="84" customWidth="1"/>
    <col min="767" max="768" width="15.7109375" style="84" customWidth="1"/>
    <col min="769" max="769" width="11.5703125" style="84"/>
    <col min="770" max="770" width="12" style="84" bestFit="1" customWidth="1"/>
    <col min="771" max="1021" width="11.5703125" style="84"/>
    <col min="1022" max="1022" width="12.7109375" style="84" customWidth="1"/>
    <col min="1023" max="1024" width="15.7109375" style="84" customWidth="1"/>
    <col min="1025" max="1025" width="11.5703125" style="84"/>
    <col min="1026" max="1026" width="12" style="84" bestFit="1" customWidth="1"/>
    <col min="1027" max="1277" width="11.5703125" style="84"/>
    <col min="1278" max="1278" width="12.7109375" style="84" customWidth="1"/>
    <col min="1279" max="1280" width="15.7109375" style="84" customWidth="1"/>
    <col min="1281" max="1281" width="11.5703125" style="84"/>
    <col min="1282" max="1282" width="12" style="84" bestFit="1" customWidth="1"/>
    <col min="1283" max="1533" width="11.5703125" style="84"/>
    <col min="1534" max="1534" width="12.7109375" style="84" customWidth="1"/>
    <col min="1535" max="1536" width="15.7109375" style="84" customWidth="1"/>
    <col min="1537" max="1537" width="11.5703125" style="84"/>
    <col min="1538" max="1538" width="12" style="84" bestFit="1" customWidth="1"/>
    <col min="1539" max="1789" width="11.5703125" style="84"/>
    <col min="1790" max="1790" width="12.7109375" style="84" customWidth="1"/>
    <col min="1791" max="1792" width="15.7109375" style="84" customWidth="1"/>
    <col min="1793" max="1793" width="11.5703125" style="84"/>
    <col min="1794" max="1794" width="12" style="84" bestFit="1" customWidth="1"/>
    <col min="1795" max="2045" width="11.5703125" style="84"/>
    <col min="2046" max="2046" width="12.7109375" style="84" customWidth="1"/>
    <col min="2047" max="2048" width="15.7109375" style="84" customWidth="1"/>
    <col min="2049" max="2049" width="11.5703125" style="84"/>
    <col min="2050" max="2050" width="12" style="84" bestFit="1" customWidth="1"/>
    <col min="2051" max="2301" width="11.5703125" style="84"/>
    <col min="2302" max="2302" width="12.7109375" style="84" customWidth="1"/>
    <col min="2303" max="2304" width="15.7109375" style="84" customWidth="1"/>
    <col min="2305" max="2305" width="11.5703125" style="84"/>
    <col min="2306" max="2306" width="12" style="84" bestFit="1" customWidth="1"/>
    <col min="2307" max="2557" width="11.5703125" style="84"/>
    <col min="2558" max="2558" width="12.7109375" style="84" customWidth="1"/>
    <col min="2559" max="2560" width="15.7109375" style="84" customWidth="1"/>
    <col min="2561" max="2561" width="11.5703125" style="84"/>
    <col min="2562" max="2562" width="12" style="84" bestFit="1" customWidth="1"/>
    <col min="2563" max="2813" width="11.5703125" style="84"/>
    <col min="2814" max="2814" width="12.7109375" style="84" customWidth="1"/>
    <col min="2815" max="2816" width="15.7109375" style="84" customWidth="1"/>
    <col min="2817" max="2817" width="11.5703125" style="84"/>
    <col min="2818" max="2818" width="12" style="84" bestFit="1" customWidth="1"/>
    <col min="2819" max="3069" width="11.5703125" style="84"/>
    <col min="3070" max="3070" width="12.7109375" style="84" customWidth="1"/>
    <col min="3071" max="3072" width="15.7109375" style="84" customWidth="1"/>
    <col min="3073" max="3073" width="11.5703125" style="84"/>
    <col min="3074" max="3074" width="12" style="84" bestFit="1" customWidth="1"/>
    <col min="3075" max="3325" width="11.5703125" style="84"/>
    <col min="3326" max="3326" width="12.7109375" style="84" customWidth="1"/>
    <col min="3327" max="3328" width="15.7109375" style="84" customWidth="1"/>
    <col min="3329" max="3329" width="11.5703125" style="84"/>
    <col min="3330" max="3330" width="12" style="84" bestFit="1" customWidth="1"/>
    <col min="3331" max="3581" width="11.5703125" style="84"/>
    <col min="3582" max="3582" width="12.7109375" style="84" customWidth="1"/>
    <col min="3583" max="3584" width="15.7109375" style="84" customWidth="1"/>
    <col min="3585" max="3585" width="11.5703125" style="84"/>
    <col min="3586" max="3586" width="12" style="84" bestFit="1" customWidth="1"/>
    <col min="3587" max="3837" width="11.5703125" style="84"/>
    <col min="3838" max="3838" width="12.7109375" style="84" customWidth="1"/>
    <col min="3839" max="3840" width="15.7109375" style="84" customWidth="1"/>
    <col min="3841" max="3841" width="11.5703125" style="84"/>
    <col min="3842" max="3842" width="12" style="84" bestFit="1" customWidth="1"/>
    <col min="3843" max="4093" width="11.5703125" style="84"/>
    <col min="4094" max="4094" width="12.7109375" style="84" customWidth="1"/>
    <col min="4095" max="4096" width="15.7109375" style="84" customWidth="1"/>
    <col min="4097" max="4097" width="11.5703125" style="84"/>
    <col min="4098" max="4098" width="12" style="84" bestFit="1" customWidth="1"/>
    <col min="4099" max="4349" width="11.5703125" style="84"/>
    <col min="4350" max="4350" width="12.7109375" style="84" customWidth="1"/>
    <col min="4351" max="4352" width="15.7109375" style="84" customWidth="1"/>
    <col min="4353" max="4353" width="11.5703125" style="84"/>
    <col min="4354" max="4354" width="12" style="84" bestFit="1" customWidth="1"/>
    <col min="4355" max="4605" width="11.5703125" style="84"/>
    <col min="4606" max="4606" width="12.7109375" style="84" customWidth="1"/>
    <col min="4607" max="4608" width="15.7109375" style="84" customWidth="1"/>
    <col min="4609" max="4609" width="11.5703125" style="84"/>
    <col min="4610" max="4610" width="12" style="84" bestFit="1" customWidth="1"/>
    <col min="4611" max="4861" width="11.5703125" style="84"/>
    <col min="4862" max="4862" width="12.7109375" style="84" customWidth="1"/>
    <col min="4863" max="4864" width="15.7109375" style="84" customWidth="1"/>
    <col min="4865" max="4865" width="11.5703125" style="84"/>
    <col min="4866" max="4866" width="12" style="84" bestFit="1" customWidth="1"/>
    <col min="4867" max="5117" width="11.5703125" style="84"/>
    <col min="5118" max="5118" width="12.7109375" style="84" customWidth="1"/>
    <col min="5119" max="5120" width="15.7109375" style="84" customWidth="1"/>
    <col min="5121" max="5121" width="11.5703125" style="84"/>
    <col min="5122" max="5122" width="12" style="84" bestFit="1" customWidth="1"/>
    <col min="5123" max="5373" width="11.5703125" style="84"/>
    <col min="5374" max="5374" width="12.7109375" style="84" customWidth="1"/>
    <col min="5375" max="5376" width="15.7109375" style="84" customWidth="1"/>
    <col min="5377" max="5377" width="11.5703125" style="84"/>
    <col min="5378" max="5378" width="12" style="84" bestFit="1" customWidth="1"/>
    <col min="5379" max="5629" width="11.5703125" style="84"/>
    <col min="5630" max="5630" width="12.7109375" style="84" customWidth="1"/>
    <col min="5631" max="5632" width="15.7109375" style="84" customWidth="1"/>
    <col min="5633" max="5633" width="11.5703125" style="84"/>
    <col min="5634" max="5634" width="12" style="84" bestFit="1" customWidth="1"/>
    <col min="5635" max="5885" width="11.5703125" style="84"/>
    <col min="5886" max="5886" width="12.7109375" style="84" customWidth="1"/>
    <col min="5887" max="5888" width="15.7109375" style="84" customWidth="1"/>
    <col min="5889" max="5889" width="11.5703125" style="84"/>
    <col min="5890" max="5890" width="12" style="84" bestFit="1" customWidth="1"/>
    <col min="5891" max="6141" width="11.5703125" style="84"/>
    <col min="6142" max="6142" width="12.7109375" style="84" customWidth="1"/>
    <col min="6143" max="6144" width="15.7109375" style="84" customWidth="1"/>
    <col min="6145" max="6145" width="11.5703125" style="84"/>
    <col min="6146" max="6146" width="12" style="84" bestFit="1" customWidth="1"/>
    <col min="6147" max="6397" width="11.5703125" style="84"/>
    <col min="6398" max="6398" width="12.7109375" style="84" customWidth="1"/>
    <col min="6399" max="6400" width="15.7109375" style="84" customWidth="1"/>
    <col min="6401" max="6401" width="11.5703125" style="84"/>
    <col min="6402" max="6402" width="12" style="84" bestFit="1" customWidth="1"/>
    <col min="6403" max="6653" width="11.5703125" style="84"/>
    <col min="6654" max="6654" width="12.7109375" style="84" customWidth="1"/>
    <col min="6655" max="6656" width="15.7109375" style="84" customWidth="1"/>
    <col min="6657" max="6657" width="11.5703125" style="84"/>
    <col min="6658" max="6658" width="12" style="84" bestFit="1" customWidth="1"/>
    <col min="6659" max="6909" width="11.5703125" style="84"/>
    <col min="6910" max="6910" width="12.7109375" style="84" customWidth="1"/>
    <col min="6911" max="6912" width="15.7109375" style="84" customWidth="1"/>
    <col min="6913" max="6913" width="11.5703125" style="84"/>
    <col min="6914" max="6914" width="12" style="84" bestFit="1" customWidth="1"/>
    <col min="6915" max="7165" width="11.5703125" style="84"/>
    <col min="7166" max="7166" width="12.7109375" style="84" customWidth="1"/>
    <col min="7167" max="7168" width="15.7109375" style="84" customWidth="1"/>
    <col min="7169" max="7169" width="11.5703125" style="84"/>
    <col min="7170" max="7170" width="12" style="84" bestFit="1" customWidth="1"/>
    <col min="7171" max="7421" width="11.5703125" style="84"/>
    <col min="7422" max="7422" width="12.7109375" style="84" customWidth="1"/>
    <col min="7423" max="7424" width="15.7109375" style="84" customWidth="1"/>
    <col min="7425" max="7425" width="11.5703125" style="84"/>
    <col min="7426" max="7426" width="12" style="84" bestFit="1" customWidth="1"/>
    <col min="7427" max="7677" width="11.5703125" style="84"/>
    <col min="7678" max="7678" width="12.7109375" style="84" customWidth="1"/>
    <col min="7679" max="7680" width="15.7109375" style="84" customWidth="1"/>
    <col min="7681" max="7681" width="11.5703125" style="84"/>
    <col min="7682" max="7682" width="12" style="84" bestFit="1" customWidth="1"/>
    <col min="7683" max="7933" width="11.5703125" style="84"/>
    <col min="7934" max="7934" width="12.7109375" style="84" customWidth="1"/>
    <col min="7935" max="7936" width="15.7109375" style="84" customWidth="1"/>
    <col min="7937" max="7937" width="11.5703125" style="84"/>
    <col min="7938" max="7938" width="12" style="84" bestFit="1" customWidth="1"/>
    <col min="7939" max="8189" width="11.5703125" style="84"/>
    <col min="8190" max="8190" width="12.7109375" style="84" customWidth="1"/>
    <col min="8191" max="8192" width="15.7109375" style="84" customWidth="1"/>
    <col min="8193" max="8193" width="11.5703125" style="84"/>
    <col min="8194" max="8194" width="12" style="84" bestFit="1" customWidth="1"/>
    <col min="8195" max="8445" width="11.5703125" style="84"/>
    <col min="8446" max="8446" width="12.7109375" style="84" customWidth="1"/>
    <col min="8447" max="8448" width="15.7109375" style="84" customWidth="1"/>
    <col min="8449" max="8449" width="11.5703125" style="84"/>
    <col min="8450" max="8450" width="12" style="84" bestFit="1" customWidth="1"/>
    <col min="8451" max="8701" width="11.5703125" style="84"/>
    <col min="8702" max="8702" width="12.7109375" style="84" customWidth="1"/>
    <col min="8703" max="8704" width="15.7109375" style="84" customWidth="1"/>
    <col min="8705" max="8705" width="11.5703125" style="84"/>
    <col min="8706" max="8706" width="12" style="84" bestFit="1" customWidth="1"/>
    <col min="8707" max="8957" width="11.5703125" style="84"/>
    <col min="8958" max="8958" width="12.7109375" style="84" customWidth="1"/>
    <col min="8959" max="8960" width="15.7109375" style="84" customWidth="1"/>
    <col min="8961" max="8961" width="11.5703125" style="84"/>
    <col min="8962" max="8962" width="12" style="84" bestFit="1" customWidth="1"/>
    <col min="8963" max="9213" width="11.5703125" style="84"/>
    <col min="9214" max="9214" width="12.7109375" style="84" customWidth="1"/>
    <col min="9215" max="9216" width="15.7109375" style="84" customWidth="1"/>
    <col min="9217" max="9217" width="11.5703125" style="84"/>
    <col min="9218" max="9218" width="12" style="84" bestFit="1" customWidth="1"/>
    <col min="9219" max="9469" width="11.5703125" style="84"/>
    <col min="9470" max="9470" width="12.7109375" style="84" customWidth="1"/>
    <col min="9471" max="9472" width="15.7109375" style="84" customWidth="1"/>
    <col min="9473" max="9473" width="11.5703125" style="84"/>
    <col min="9474" max="9474" width="12" style="84" bestFit="1" customWidth="1"/>
    <col min="9475" max="9725" width="11.5703125" style="84"/>
    <col min="9726" max="9726" width="12.7109375" style="84" customWidth="1"/>
    <col min="9727" max="9728" width="15.7109375" style="84" customWidth="1"/>
    <col min="9729" max="9729" width="11.5703125" style="84"/>
    <col min="9730" max="9730" width="12" style="84" bestFit="1" customWidth="1"/>
    <col min="9731" max="9981" width="11.5703125" style="84"/>
    <col min="9982" max="9982" width="12.7109375" style="84" customWidth="1"/>
    <col min="9983" max="9984" width="15.7109375" style="84" customWidth="1"/>
    <col min="9985" max="9985" width="11.5703125" style="84"/>
    <col min="9986" max="9986" width="12" style="84" bestFit="1" customWidth="1"/>
    <col min="9987" max="10237" width="11.5703125" style="84"/>
    <col min="10238" max="10238" width="12.7109375" style="84" customWidth="1"/>
    <col min="10239" max="10240" width="15.7109375" style="84" customWidth="1"/>
    <col min="10241" max="10241" width="11.5703125" style="84"/>
    <col min="10242" max="10242" width="12" style="84" bestFit="1" customWidth="1"/>
    <col min="10243" max="10493" width="11.5703125" style="84"/>
    <col min="10494" max="10494" width="12.7109375" style="84" customWidth="1"/>
    <col min="10495" max="10496" width="15.7109375" style="84" customWidth="1"/>
    <col min="10497" max="10497" width="11.5703125" style="84"/>
    <col min="10498" max="10498" width="12" style="84" bestFit="1" customWidth="1"/>
    <col min="10499" max="10749" width="11.5703125" style="84"/>
    <col min="10750" max="10750" width="12.7109375" style="84" customWidth="1"/>
    <col min="10751" max="10752" width="15.7109375" style="84" customWidth="1"/>
    <col min="10753" max="10753" width="11.5703125" style="84"/>
    <col min="10754" max="10754" width="12" style="84" bestFit="1" customWidth="1"/>
    <col min="10755" max="11005" width="11.5703125" style="84"/>
    <col min="11006" max="11006" width="12.7109375" style="84" customWidth="1"/>
    <col min="11007" max="11008" width="15.7109375" style="84" customWidth="1"/>
    <col min="11009" max="11009" width="11.5703125" style="84"/>
    <col min="11010" max="11010" width="12" style="84" bestFit="1" customWidth="1"/>
    <col min="11011" max="11261" width="11.5703125" style="84"/>
    <col min="11262" max="11262" width="12.7109375" style="84" customWidth="1"/>
    <col min="11263" max="11264" width="15.7109375" style="84" customWidth="1"/>
    <col min="11265" max="11265" width="11.5703125" style="84"/>
    <col min="11266" max="11266" width="12" style="84" bestFit="1" customWidth="1"/>
    <col min="11267" max="11517" width="11.5703125" style="84"/>
    <col min="11518" max="11518" width="12.7109375" style="84" customWidth="1"/>
    <col min="11519" max="11520" width="15.7109375" style="84" customWidth="1"/>
    <col min="11521" max="11521" width="11.5703125" style="84"/>
    <col min="11522" max="11522" width="12" style="84" bestFit="1" customWidth="1"/>
    <col min="11523" max="11773" width="11.5703125" style="84"/>
    <col min="11774" max="11774" width="12.7109375" style="84" customWidth="1"/>
    <col min="11775" max="11776" width="15.7109375" style="84" customWidth="1"/>
    <col min="11777" max="11777" width="11.5703125" style="84"/>
    <col min="11778" max="11778" width="12" style="84" bestFit="1" customWidth="1"/>
    <col min="11779" max="12029" width="11.5703125" style="84"/>
    <col min="12030" max="12030" width="12.7109375" style="84" customWidth="1"/>
    <col min="12031" max="12032" width="15.7109375" style="84" customWidth="1"/>
    <col min="12033" max="12033" width="11.5703125" style="84"/>
    <col min="12034" max="12034" width="12" style="84" bestFit="1" customWidth="1"/>
    <col min="12035" max="12285" width="11.5703125" style="84"/>
    <col min="12286" max="12286" width="12.7109375" style="84" customWidth="1"/>
    <col min="12287" max="12288" width="15.7109375" style="84" customWidth="1"/>
    <col min="12289" max="12289" width="11.5703125" style="84"/>
    <col min="12290" max="12290" width="12" style="84" bestFit="1" customWidth="1"/>
    <col min="12291" max="12541" width="11.5703125" style="84"/>
    <col min="12542" max="12542" width="12.7109375" style="84" customWidth="1"/>
    <col min="12543" max="12544" width="15.7109375" style="84" customWidth="1"/>
    <col min="12545" max="12545" width="11.5703125" style="84"/>
    <col min="12546" max="12546" width="12" style="84" bestFit="1" customWidth="1"/>
    <col min="12547" max="12797" width="11.5703125" style="84"/>
    <col min="12798" max="12798" width="12.7109375" style="84" customWidth="1"/>
    <col min="12799" max="12800" width="15.7109375" style="84" customWidth="1"/>
    <col min="12801" max="12801" width="11.5703125" style="84"/>
    <col min="12802" max="12802" width="12" style="84" bestFit="1" customWidth="1"/>
    <col min="12803" max="13053" width="11.5703125" style="84"/>
    <col min="13054" max="13054" width="12.7109375" style="84" customWidth="1"/>
    <col min="13055" max="13056" width="15.7109375" style="84" customWidth="1"/>
    <col min="13057" max="13057" width="11.5703125" style="84"/>
    <col min="13058" max="13058" width="12" style="84" bestFit="1" customWidth="1"/>
    <col min="13059" max="13309" width="11.5703125" style="84"/>
    <col min="13310" max="13310" width="12.7109375" style="84" customWidth="1"/>
    <col min="13311" max="13312" width="15.7109375" style="84" customWidth="1"/>
    <col min="13313" max="13313" width="11.5703125" style="84"/>
    <col min="13314" max="13314" width="12" style="84" bestFit="1" customWidth="1"/>
    <col min="13315" max="13565" width="11.5703125" style="84"/>
    <col min="13566" max="13566" width="12.7109375" style="84" customWidth="1"/>
    <col min="13567" max="13568" width="15.7109375" style="84" customWidth="1"/>
    <col min="13569" max="13569" width="11.5703125" style="84"/>
    <col min="13570" max="13570" width="12" style="84" bestFit="1" customWidth="1"/>
    <col min="13571" max="13821" width="11.5703125" style="84"/>
    <col min="13822" max="13822" width="12.7109375" style="84" customWidth="1"/>
    <col min="13823" max="13824" width="15.7109375" style="84" customWidth="1"/>
    <col min="13825" max="13825" width="11.5703125" style="84"/>
    <col min="13826" max="13826" width="12" style="84" bestFit="1" customWidth="1"/>
    <col min="13827" max="14077" width="11.5703125" style="84"/>
    <col min="14078" max="14078" width="12.7109375" style="84" customWidth="1"/>
    <col min="14079" max="14080" width="15.7109375" style="84" customWidth="1"/>
    <col min="14081" max="14081" width="11.5703125" style="84"/>
    <col min="14082" max="14082" width="12" style="84" bestFit="1" customWidth="1"/>
    <col min="14083" max="14333" width="11.5703125" style="84"/>
    <col min="14334" max="14334" width="12.7109375" style="84" customWidth="1"/>
    <col min="14335" max="14336" width="15.7109375" style="84" customWidth="1"/>
    <col min="14337" max="14337" width="11.5703125" style="84"/>
    <col min="14338" max="14338" width="12" style="84" bestFit="1" customWidth="1"/>
    <col min="14339" max="14589" width="11.5703125" style="84"/>
    <col min="14590" max="14590" width="12.7109375" style="84" customWidth="1"/>
    <col min="14591" max="14592" width="15.7109375" style="84" customWidth="1"/>
    <col min="14593" max="14593" width="11.5703125" style="84"/>
    <col min="14594" max="14594" width="12" style="84" bestFit="1" customWidth="1"/>
    <col min="14595" max="14845" width="11.5703125" style="84"/>
    <col min="14846" max="14846" width="12.7109375" style="84" customWidth="1"/>
    <col min="14847" max="14848" width="15.7109375" style="84" customWidth="1"/>
    <col min="14849" max="14849" width="11.5703125" style="84"/>
    <col min="14850" max="14850" width="12" style="84" bestFit="1" customWidth="1"/>
    <col min="14851" max="15101" width="11.5703125" style="84"/>
    <col min="15102" max="15102" width="12.7109375" style="84" customWidth="1"/>
    <col min="15103" max="15104" width="15.7109375" style="84" customWidth="1"/>
    <col min="15105" max="15105" width="11.5703125" style="84"/>
    <col min="15106" max="15106" width="12" style="84" bestFit="1" customWidth="1"/>
    <col min="15107" max="15357" width="11.5703125" style="84"/>
    <col min="15358" max="15358" width="12.7109375" style="84" customWidth="1"/>
    <col min="15359" max="15360" width="15.7109375" style="84" customWidth="1"/>
    <col min="15361" max="15361" width="11.5703125" style="84"/>
    <col min="15362" max="15362" width="12" style="84" bestFit="1" customWidth="1"/>
    <col min="15363" max="15613" width="11.5703125" style="84"/>
    <col min="15614" max="15614" width="12.7109375" style="84" customWidth="1"/>
    <col min="15615" max="15616" width="15.7109375" style="84" customWidth="1"/>
    <col min="15617" max="15617" width="11.5703125" style="84"/>
    <col min="15618" max="15618" width="12" style="84" bestFit="1" customWidth="1"/>
    <col min="15619" max="15869" width="11.5703125" style="84"/>
    <col min="15870" max="15870" width="12.7109375" style="84" customWidth="1"/>
    <col min="15871" max="15872" width="15.7109375" style="84" customWidth="1"/>
    <col min="15873" max="15873" width="11.5703125" style="84"/>
    <col min="15874" max="15874" width="12" style="84" bestFit="1" customWidth="1"/>
    <col min="15875" max="16125" width="11.5703125" style="84"/>
    <col min="16126" max="16126" width="12.7109375" style="84" customWidth="1"/>
    <col min="16127" max="16128" width="15.7109375" style="84" customWidth="1"/>
    <col min="16129" max="16129" width="11.5703125" style="84"/>
    <col min="16130" max="16130" width="12" style="84" bestFit="1" customWidth="1"/>
    <col min="16131" max="16383" width="11.5703125" style="84"/>
    <col min="16384" max="16384" width="11.5703125" style="84" customWidth="1"/>
  </cols>
  <sheetData>
    <row r="1" spans="1:5" ht="45" customHeight="1">
      <c r="A1" s="133" t="s">
        <v>667</v>
      </c>
      <c r="B1" s="133"/>
      <c r="C1" s="133"/>
      <c r="D1" s="133"/>
      <c r="E1" s="133"/>
    </row>
    <row r="2" spans="1:5">
      <c r="A2" s="134"/>
    </row>
    <row r="3" spans="1:5">
      <c r="A3" s="134"/>
    </row>
    <row r="4" spans="1:5">
      <c r="A4" s="134"/>
    </row>
    <row r="5" spans="1:5">
      <c r="A5" s="134"/>
    </row>
    <row r="6" spans="1:5">
      <c r="A6" s="134"/>
    </row>
    <row r="7" spans="1:5">
      <c r="A7" s="134"/>
    </row>
    <row r="8" spans="1:5">
      <c r="A8" s="134"/>
    </row>
    <row r="9" spans="1:5">
      <c r="A9" s="134"/>
    </row>
    <row r="10" spans="1:5">
      <c r="A10" s="134"/>
    </row>
    <row r="11" spans="1:5">
      <c r="A11" s="134"/>
    </row>
    <row r="12" spans="1:5">
      <c r="A12" s="134"/>
    </row>
    <row r="13" spans="1:5">
      <c r="A13" s="134"/>
    </row>
    <row r="14" spans="1:5">
      <c r="A14" s="134"/>
    </row>
    <row r="15" spans="1:5">
      <c r="A15" s="134"/>
    </row>
    <row r="16" spans="1:5">
      <c r="A16" s="134"/>
    </row>
    <row r="17" spans="1:4">
      <c r="A17" s="134"/>
    </row>
    <row r="18" spans="1:4">
      <c r="A18" s="134"/>
    </row>
    <row r="19" spans="1:4">
      <c r="A19" s="134"/>
    </row>
    <row r="20" spans="1:4">
      <c r="A20" s="134"/>
    </row>
    <row r="21" spans="1:4">
      <c r="A21" s="134"/>
    </row>
    <row r="22" spans="1:4">
      <c r="A22" s="134"/>
    </row>
    <row r="23" spans="1:4">
      <c r="A23" s="134"/>
    </row>
    <row r="24" spans="1:4">
      <c r="A24" s="134"/>
    </row>
    <row r="25" spans="1:4">
      <c r="A25" s="134"/>
    </row>
    <row r="26" spans="1:4">
      <c r="A26" s="134"/>
    </row>
    <row r="27" spans="1:4">
      <c r="A27" s="134"/>
    </row>
    <row r="28" spans="1:4">
      <c r="A28" s="134"/>
    </row>
    <row r="30" spans="1:4" ht="13.5" thickBot="1"/>
    <row r="31" spans="1:4" ht="44.25" customHeight="1" thickBot="1">
      <c r="A31" s="710" t="s">
        <v>306</v>
      </c>
      <c r="B31" s="760" t="s">
        <v>305</v>
      </c>
      <c r="D31"/>
    </row>
    <row r="32" spans="1:4" ht="18" customHeight="1">
      <c r="A32" s="326">
        <v>2002</v>
      </c>
      <c r="B32" s="546">
        <v>3055</v>
      </c>
      <c r="D32"/>
    </row>
    <row r="33" spans="1:5" ht="18" customHeight="1">
      <c r="A33" s="327">
        <v>2003</v>
      </c>
      <c r="B33" s="547">
        <v>49712</v>
      </c>
      <c r="D33"/>
      <c r="E33" s="200"/>
    </row>
    <row r="34" spans="1:5" ht="18" customHeight="1">
      <c r="A34" s="327">
        <v>2004</v>
      </c>
      <c r="B34" s="547">
        <v>70724</v>
      </c>
      <c r="D34"/>
    </row>
    <row r="35" spans="1:5" ht="18" customHeight="1">
      <c r="A35" s="327">
        <v>2005</v>
      </c>
      <c r="B35" s="547">
        <v>93169</v>
      </c>
      <c r="D35"/>
    </row>
    <row r="36" spans="1:5" ht="18" customHeight="1">
      <c r="A36" s="327">
        <v>2006</v>
      </c>
      <c r="B36" s="547">
        <v>137147</v>
      </c>
      <c r="D36"/>
    </row>
    <row r="37" spans="1:5" ht="18" customHeight="1">
      <c r="A37" s="327">
        <v>2007</v>
      </c>
      <c r="B37" s="547">
        <v>156423</v>
      </c>
      <c r="D37"/>
    </row>
    <row r="38" spans="1:5" ht="18" customHeight="1">
      <c r="A38" s="327">
        <v>2008</v>
      </c>
      <c r="B38" s="547">
        <v>165411</v>
      </c>
      <c r="D38"/>
    </row>
    <row r="39" spans="1:5" ht="18" customHeight="1">
      <c r="A39" s="327">
        <v>2009</v>
      </c>
      <c r="B39" s="547">
        <v>169670</v>
      </c>
      <c r="D39"/>
    </row>
    <row r="40" spans="1:5" ht="18" customHeight="1">
      <c r="A40" s="327">
        <v>2010</v>
      </c>
      <c r="B40" s="547">
        <v>183206</v>
      </c>
      <c r="D40"/>
    </row>
    <row r="41" spans="1:5" ht="18" customHeight="1">
      <c r="A41" s="327">
        <v>2011</v>
      </c>
      <c r="B41" s="547">
        <v>189134</v>
      </c>
      <c r="D41"/>
    </row>
    <row r="42" spans="1:5" ht="18" customHeight="1">
      <c r="A42" s="327">
        <v>2012</v>
      </c>
      <c r="B42" s="547">
        <v>195165</v>
      </c>
      <c r="D42"/>
    </row>
    <row r="43" spans="1:5" ht="18" customHeight="1">
      <c r="A43" s="327">
        <v>2013</v>
      </c>
      <c r="B43" s="547">
        <v>189526</v>
      </c>
      <c r="D43"/>
    </row>
    <row r="44" spans="1:5" ht="18" customHeight="1">
      <c r="A44" s="327">
        <v>2014</v>
      </c>
      <c r="B44" s="547">
        <v>181374</v>
      </c>
      <c r="D44"/>
    </row>
    <row r="45" spans="1:5" ht="18" customHeight="1">
      <c r="A45" s="327">
        <v>2015</v>
      </c>
      <c r="B45" s="547">
        <v>178257</v>
      </c>
      <c r="D45"/>
    </row>
    <row r="46" spans="1:5" ht="18" customHeight="1" thickBot="1">
      <c r="A46" s="328">
        <v>2016</v>
      </c>
      <c r="B46" s="548">
        <v>179060</v>
      </c>
      <c r="D46"/>
    </row>
    <row r="52" ht="18" customHeight="1"/>
    <row r="53" ht="18" customHeight="1"/>
    <row r="54" ht="18" customHeight="1"/>
    <row r="55" ht="18" customHeight="1"/>
    <row r="56" ht="18" customHeight="1"/>
  </sheetData>
  <printOptions horizontalCentered="1" verticalCentered="1"/>
  <pageMargins left="0" right="0" top="0" bottom="0.59055118110236227" header="0" footer="0.19685039370078741"/>
  <pageSetup paperSize="9" orientation="landscape" r:id="rId1"/>
  <headerFooter alignWithMargins="0">
    <oddFooter>&amp;L&amp;8&amp;F&amp;A</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5"/>
  <sheetViews>
    <sheetView workbookViewId="0">
      <selection activeCell="G30" sqref="G30"/>
    </sheetView>
  </sheetViews>
  <sheetFormatPr baseColWidth="10" defaultRowHeight="12.75"/>
  <cols>
    <col min="1" max="1" width="11.5703125" style="84"/>
    <col min="2" max="2" width="12" style="84" bestFit="1" customWidth="1"/>
    <col min="3" max="3" width="15.28515625" style="84" customWidth="1"/>
    <col min="4" max="4" width="15.7109375" style="84" customWidth="1"/>
    <col min="5" max="5" width="13.7109375" style="84" customWidth="1"/>
    <col min="6" max="253" width="11.5703125" style="84"/>
    <col min="254" max="254" width="12.7109375" style="84" customWidth="1"/>
    <col min="255" max="256" width="15.7109375" style="84" customWidth="1"/>
    <col min="257" max="257" width="11.5703125" style="84"/>
    <col min="258" max="258" width="12" style="84" bestFit="1" customWidth="1"/>
    <col min="259" max="509" width="11.5703125" style="84"/>
    <col min="510" max="510" width="12.7109375" style="84" customWidth="1"/>
    <col min="511" max="512" width="15.7109375" style="84" customWidth="1"/>
    <col min="513" max="513" width="11.5703125" style="84"/>
    <col min="514" max="514" width="12" style="84" bestFit="1" customWidth="1"/>
    <col min="515" max="765" width="11.5703125" style="84"/>
    <col min="766" max="766" width="12.7109375" style="84" customWidth="1"/>
    <col min="767" max="768" width="15.7109375" style="84" customWidth="1"/>
    <col min="769" max="769" width="11.5703125" style="84"/>
    <col min="770" max="770" width="12" style="84" bestFit="1" customWidth="1"/>
    <col min="771" max="1021" width="11.5703125" style="84"/>
    <col min="1022" max="1022" width="12.7109375" style="84" customWidth="1"/>
    <col min="1023" max="1024" width="15.7109375" style="84" customWidth="1"/>
    <col min="1025" max="1025" width="11.5703125" style="84"/>
    <col min="1026" max="1026" width="12" style="84" bestFit="1" customWidth="1"/>
    <col min="1027" max="1277" width="11.5703125" style="84"/>
    <col min="1278" max="1278" width="12.7109375" style="84" customWidth="1"/>
    <col min="1279" max="1280" width="15.7109375" style="84" customWidth="1"/>
    <col min="1281" max="1281" width="11.5703125" style="84"/>
    <col min="1282" max="1282" width="12" style="84" bestFit="1" customWidth="1"/>
    <col min="1283" max="1533" width="11.5703125" style="84"/>
    <col min="1534" max="1534" width="12.7109375" style="84" customWidth="1"/>
    <col min="1535" max="1536" width="15.7109375" style="84" customWidth="1"/>
    <col min="1537" max="1537" width="11.5703125" style="84"/>
    <col min="1538" max="1538" width="12" style="84" bestFit="1" customWidth="1"/>
    <col min="1539" max="1789" width="11.5703125" style="84"/>
    <col min="1790" max="1790" width="12.7109375" style="84" customWidth="1"/>
    <col min="1791" max="1792" width="15.7109375" style="84" customWidth="1"/>
    <col min="1793" max="1793" width="11.5703125" style="84"/>
    <col min="1794" max="1794" width="12" style="84" bestFit="1" customWidth="1"/>
    <col min="1795" max="2045" width="11.5703125" style="84"/>
    <col min="2046" max="2046" width="12.7109375" style="84" customWidth="1"/>
    <col min="2047" max="2048" width="15.7109375" style="84" customWidth="1"/>
    <col min="2049" max="2049" width="11.5703125" style="84"/>
    <col min="2050" max="2050" width="12" style="84" bestFit="1" customWidth="1"/>
    <col min="2051" max="2301" width="11.5703125" style="84"/>
    <col min="2302" max="2302" width="12.7109375" style="84" customWidth="1"/>
    <col min="2303" max="2304" width="15.7109375" style="84" customWidth="1"/>
    <col min="2305" max="2305" width="11.5703125" style="84"/>
    <col min="2306" max="2306" width="12" style="84" bestFit="1" customWidth="1"/>
    <col min="2307" max="2557" width="11.5703125" style="84"/>
    <col min="2558" max="2558" width="12.7109375" style="84" customWidth="1"/>
    <col min="2559" max="2560" width="15.7109375" style="84" customWidth="1"/>
    <col min="2561" max="2561" width="11.5703125" style="84"/>
    <col min="2562" max="2562" width="12" style="84" bestFit="1" customWidth="1"/>
    <col min="2563" max="2813" width="11.5703125" style="84"/>
    <col min="2814" max="2814" width="12.7109375" style="84" customWidth="1"/>
    <col min="2815" max="2816" width="15.7109375" style="84" customWidth="1"/>
    <col min="2817" max="2817" width="11.5703125" style="84"/>
    <col min="2818" max="2818" width="12" style="84" bestFit="1" customWidth="1"/>
    <col min="2819" max="3069" width="11.5703125" style="84"/>
    <col min="3070" max="3070" width="12.7109375" style="84" customWidth="1"/>
    <col min="3071" max="3072" width="15.7109375" style="84" customWidth="1"/>
    <col min="3073" max="3073" width="11.5703125" style="84"/>
    <col min="3074" max="3074" width="12" style="84" bestFit="1" customWidth="1"/>
    <col min="3075" max="3325" width="11.5703125" style="84"/>
    <col min="3326" max="3326" width="12.7109375" style="84" customWidth="1"/>
    <col min="3327" max="3328" width="15.7109375" style="84" customWidth="1"/>
    <col min="3329" max="3329" width="11.5703125" style="84"/>
    <col min="3330" max="3330" width="12" style="84" bestFit="1" customWidth="1"/>
    <col min="3331" max="3581" width="11.5703125" style="84"/>
    <col min="3582" max="3582" width="12.7109375" style="84" customWidth="1"/>
    <col min="3583" max="3584" width="15.7109375" style="84" customWidth="1"/>
    <col min="3585" max="3585" width="11.5703125" style="84"/>
    <col min="3586" max="3586" width="12" style="84" bestFit="1" customWidth="1"/>
    <col min="3587" max="3837" width="11.5703125" style="84"/>
    <col min="3838" max="3838" width="12.7109375" style="84" customWidth="1"/>
    <col min="3839" max="3840" width="15.7109375" style="84" customWidth="1"/>
    <col min="3841" max="3841" width="11.5703125" style="84"/>
    <col min="3842" max="3842" width="12" style="84" bestFit="1" customWidth="1"/>
    <col min="3843" max="4093" width="11.5703125" style="84"/>
    <col min="4094" max="4094" width="12.7109375" style="84" customWidth="1"/>
    <col min="4095" max="4096" width="15.7109375" style="84" customWidth="1"/>
    <col min="4097" max="4097" width="11.5703125" style="84"/>
    <col min="4098" max="4098" width="12" style="84" bestFit="1" customWidth="1"/>
    <col min="4099" max="4349" width="11.5703125" style="84"/>
    <col min="4350" max="4350" width="12.7109375" style="84" customWidth="1"/>
    <col min="4351" max="4352" width="15.7109375" style="84" customWidth="1"/>
    <col min="4353" max="4353" width="11.5703125" style="84"/>
    <col min="4354" max="4354" width="12" style="84" bestFit="1" customWidth="1"/>
    <col min="4355" max="4605" width="11.5703125" style="84"/>
    <col min="4606" max="4606" width="12.7109375" style="84" customWidth="1"/>
    <col min="4607" max="4608" width="15.7109375" style="84" customWidth="1"/>
    <col min="4609" max="4609" width="11.5703125" style="84"/>
    <col min="4610" max="4610" width="12" style="84" bestFit="1" customWidth="1"/>
    <col min="4611" max="4861" width="11.5703125" style="84"/>
    <col min="4862" max="4862" width="12.7109375" style="84" customWidth="1"/>
    <col min="4863" max="4864" width="15.7109375" style="84" customWidth="1"/>
    <col min="4865" max="4865" width="11.5703125" style="84"/>
    <col min="4866" max="4866" width="12" style="84" bestFit="1" customWidth="1"/>
    <col min="4867" max="5117" width="11.5703125" style="84"/>
    <col min="5118" max="5118" width="12.7109375" style="84" customWidth="1"/>
    <col min="5119" max="5120" width="15.7109375" style="84" customWidth="1"/>
    <col min="5121" max="5121" width="11.5703125" style="84"/>
    <col min="5122" max="5122" width="12" style="84" bestFit="1" customWidth="1"/>
    <col min="5123" max="5373" width="11.5703125" style="84"/>
    <col min="5374" max="5374" width="12.7109375" style="84" customWidth="1"/>
    <col min="5375" max="5376" width="15.7109375" style="84" customWidth="1"/>
    <col min="5377" max="5377" width="11.5703125" style="84"/>
    <col min="5378" max="5378" width="12" style="84" bestFit="1" customWidth="1"/>
    <col min="5379" max="5629" width="11.5703125" style="84"/>
    <col min="5630" max="5630" width="12.7109375" style="84" customWidth="1"/>
    <col min="5631" max="5632" width="15.7109375" style="84" customWidth="1"/>
    <col min="5633" max="5633" width="11.5703125" style="84"/>
    <col min="5634" max="5634" width="12" style="84" bestFit="1" customWidth="1"/>
    <col min="5635" max="5885" width="11.5703125" style="84"/>
    <col min="5886" max="5886" width="12.7109375" style="84" customWidth="1"/>
    <col min="5887" max="5888" width="15.7109375" style="84" customWidth="1"/>
    <col min="5889" max="5889" width="11.5703125" style="84"/>
    <col min="5890" max="5890" width="12" style="84" bestFit="1" customWidth="1"/>
    <col min="5891" max="6141" width="11.5703125" style="84"/>
    <col min="6142" max="6142" width="12.7109375" style="84" customWidth="1"/>
    <col min="6143" max="6144" width="15.7109375" style="84" customWidth="1"/>
    <col min="6145" max="6145" width="11.5703125" style="84"/>
    <col min="6146" max="6146" width="12" style="84" bestFit="1" customWidth="1"/>
    <col min="6147" max="6397" width="11.5703125" style="84"/>
    <col min="6398" max="6398" width="12.7109375" style="84" customWidth="1"/>
    <col min="6399" max="6400" width="15.7109375" style="84" customWidth="1"/>
    <col min="6401" max="6401" width="11.5703125" style="84"/>
    <col min="6402" max="6402" width="12" style="84" bestFit="1" customWidth="1"/>
    <col min="6403" max="6653" width="11.5703125" style="84"/>
    <col min="6654" max="6654" width="12.7109375" style="84" customWidth="1"/>
    <col min="6655" max="6656" width="15.7109375" style="84" customWidth="1"/>
    <col min="6657" max="6657" width="11.5703125" style="84"/>
    <col min="6658" max="6658" width="12" style="84" bestFit="1" customWidth="1"/>
    <col min="6659" max="6909" width="11.5703125" style="84"/>
    <col min="6910" max="6910" width="12.7109375" style="84" customWidth="1"/>
    <col min="6911" max="6912" width="15.7109375" style="84" customWidth="1"/>
    <col min="6913" max="6913" width="11.5703125" style="84"/>
    <col min="6914" max="6914" width="12" style="84" bestFit="1" customWidth="1"/>
    <col min="6915" max="7165" width="11.5703125" style="84"/>
    <col min="7166" max="7166" width="12.7109375" style="84" customWidth="1"/>
    <col min="7167" max="7168" width="15.7109375" style="84" customWidth="1"/>
    <col min="7169" max="7169" width="11.5703125" style="84"/>
    <col min="7170" max="7170" width="12" style="84" bestFit="1" customWidth="1"/>
    <col min="7171" max="7421" width="11.5703125" style="84"/>
    <col min="7422" max="7422" width="12.7109375" style="84" customWidth="1"/>
    <col min="7423" max="7424" width="15.7109375" style="84" customWidth="1"/>
    <col min="7425" max="7425" width="11.5703125" style="84"/>
    <col min="7426" max="7426" width="12" style="84" bestFit="1" customWidth="1"/>
    <col min="7427" max="7677" width="11.5703125" style="84"/>
    <col min="7678" max="7678" width="12.7109375" style="84" customWidth="1"/>
    <col min="7679" max="7680" width="15.7109375" style="84" customWidth="1"/>
    <col min="7681" max="7681" width="11.5703125" style="84"/>
    <col min="7682" max="7682" width="12" style="84" bestFit="1" customWidth="1"/>
    <col min="7683" max="7933" width="11.5703125" style="84"/>
    <col min="7934" max="7934" width="12.7109375" style="84" customWidth="1"/>
    <col min="7935" max="7936" width="15.7109375" style="84" customWidth="1"/>
    <col min="7937" max="7937" width="11.5703125" style="84"/>
    <col min="7938" max="7938" width="12" style="84" bestFit="1" customWidth="1"/>
    <col min="7939" max="8189" width="11.5703125" style="84"/>
    <col min="8190" max="8190" width="12.7109375" style="84" customWidth="1"/>
    <col min="8191" max="8192" width="15.7109375" style="84" customWidth="1"/>
    <col min="8193" max="8193" width="11.5703125" style="84"/>
    <col min="8194" max="8194" width="12" style="84" bestFit="1" customWidth="1"/>
    <col min="8195" max="8445" width="11.5703125" style="84"/>
    <col min="8446" max="8446" width="12.7109375" style="84" customWidth="1"/>
    <col min="8447" max="8448" width="15.7109375" style="84" customWidth="1"/>
    <col min="8449" max="8449" width="11.5703125" style="84"/>
    <col min="8450" max="8450" width="12" style="84" bestFit="1" customWidth="1"/>
    <col min="8451" max="8701" width="11.5703125" style="84"/>
    <col min="8702" max="8702" width="12.7109375" style="84" customWidth="1"/>
    <col min="8703" max="8704" width="15.7109375" style="84" customWidth="1"/>
    <col min="8705" max="8705" width="11.5703125" style="84"/>
    <col min="8706" max="8706" width="12" style="84" bestFit="1" customWidth="1"/>
    <col min="8707" max="8957" width="11.5703125" style="84"/>
    <col min="8958" max="8958" width="12.7109375" style="84" customWidth="1"/>
    <col min="8959" max="8960" width="15.7109375" style="84" customWidth="1"/>
    <col min="8961" max="8961" width="11.5703125" style="84"/>
    <col min="8962" max="8962" width="12" style="84" bestFit="1" customWidth="1"/>
    <col min="8963" max="9213" width="11.5703125" style="84"/>
    <col min="9214" max="9214" width="12.7109375" style="84" customWidth="1"/>
    <col min="9215" max="9216" width="15.7109375" style="84" customWidth="1"/>
    <col min="9217" max="9217" width="11.5703125" style="84"/>
    <col min="9218" max="9218" width="12" style="84" bestFit="1" customWidth="1"/>
    <col min="9219" max="9469" width="11.5703125" style="84"/>
    <col min="9470" max="9470" width="12.7109375" style="84" customWidth="1"/>
    <col min="9471" max="9472" width="15.7109375" style="84" customWidth="1"/>
    <col min="9473" max="9473" width="11.5703125" style="84"/>
    <col min="9474" max="9474" width="12" style="84" bestFit="1" customWidth="1"/>
    <col min="9475" max="9725" width="11.5703125" style="84"/>
    <col min="9726" max="9726" width="12.7109375" style="84" customWidth="1"/>
    <col min="9727" max="9728" width="15.7109375" style="84" customWidth="1"/>
    <col min="9729" max="9729" width="11.5703125" style="84"/>
    <col min="9730" max="9730" width="12" style="84" bestFit="1" customWidth="1"/>
    <col min="9731" max="9981" width="11.5703125" style="84"/>
    <col min="9982" max="9982" width="12.7109375" style="84" customWidth="1"/>
    <col min="9983" max="9984" width="15.7109375" style="84" customWidth="1"/>
    <col min="9985" max="9985" width="11.5703125" style="84"/>
    <col min="9986" max="9986" width="12" style="84" bestFit="1" customWidth="1"/>
    <col min="9987" max="10237" width="11.5703125" style="84"/>
    <col min="10238" max="10238" width="12.7109375" style="84" customWidth="1"/>
    <col min="10239" max="10240" width="15.7109375" style="84" customWidth="1"/>
    <col min="10241" max="10241" width="11.5703125" style="84"/>
    <col min="10242" max="10242" width="12" style="84" bestFit="1" customWidth="1"/>
    <col min="10243" max="10493" width="11.5703125" style="84"/>
    <col min="10494" max="10494" width="12.7109375" style="84" customWidth="1"/>
    <col min="10495" max="10496" width="15.7109375" style="84" customWidth="1"/>
    <col min="10497" max="10497" width="11.5703125" style="84"/>
    <col min="10498" max="10498" width="12" style="84" bestFit="1" customWidth="1"/>
    <col min="10499" max="10749" width="11.5703125" style="84"/>
    <col min="10750" max="10750" width="12.7109375" style="84" customWidth="1"/>
    <col min="10751" max="10752" width="15.7109375" style="84" customWidth="1"/>
    <col min="10753" max="10753" width="11.5703125" style="84"/>
    <col min="10754" max="10754" width="12" style="84" bestFit="1" customWidth="1"/>
    <col min="10755" max="11005" width="11.5703125" style="84"/>
    <col min="11006" max="11006" width="12.7109375" style="84" customWidth="1"/>
    <col min="11007" max="11008" width="15.7109375" style="84" customWidth="1"/>
    <col min="11009" max="11009" width="11.5703125" style="84"/>
    <col min="11010" max="11010" width="12" style="84" bestFit="1" customWidth="1"/>
    <col min="11011" max="11261" width="11.5703125" style="84"/>
    <col min="11262" max="11262" width="12.7109375" style="84" customWidth="1"/>
    <col min="11263" max="11264" width="15.7109375" style="84" customWidth="1"/>
    <col min="11265" max="11265" width="11.5703125" style="84"/>
    <col min="11266" max="11266" width="12" style="84" bestFit="1" customWidth="1"/>
    <col min="11267" max="11517" width="11.5703125" style="84"/>
    <col min="11518" max="11518" width="12.7109375" style="84" customWidth="1"/>
    <col min="11519" max="11520" width="15.7109375" style="84" customWidth="1"/>
    <col min="11521" max="11521" width="11.5703125" style="84"/>
    <col min="11522" max="11522" width="12" style="84" bestFit="1" customWidth="1"/>
    <col min="11523" max="11773" width="11.5703125" style="84"/>
    <col min="11774" max="11774" width="12.7109375" style="84" customWidth="1"/>
    <col min="11775" max="11776" width="15.7109375" style="84" customWidth="1"/>
    <col min="11777" max="11777" width="11.5703125" style="84"/>
    <col min="11778" max="11778" width="12" style="84" bestFit="1" customWidth="1"/>
    <col min="11779" max="12029" width="11.5703125" style="84"/>
    <col min="12030" max="12030" width="12.7109375" style="84" customWidth="1"/>
    <col min="12031" max="12032" width="15.7109375" style="84" customWidth="1"/>
    <col min="12033" max="12033" width="11.5703125" style="84"/>
    <col min="12034" max="12034" width="12" style="84" bestFit="1" customWidth="1"/>
    <col min="12035" max="12285" width="11.5703125" style="84"/>
    <col min="12286" max="12286" width="12.7109375" style="84" customWidth="1"/>
    <col min="12287" max="12288" width="15.7109375" style="84" customWidth="1"/>
    <col min="12289" max="12289" width="11.5703125" style="84"/>
    <col min="12290" max="12290" width="12" style="84" bestFit="1" customWidth="1"/>
    <col min="12291" max="12541" width="11.5703125" style="84"/>
    <col min="12542" max="12542" width="12.7109375" style="84" customWidth="1"/>
    <col min="12543" max="12544" width="15.7109375" style="84" customWidth="1"/>
    <col min="12545" max="12545" width="11.5703125" style="84"/>
    <col min="12546" max="12546" width="12" style="84" bestFit="1" customWidth="1"/>
    <col min="12547" max="12797" width="11.5703125" style="84"/>
    <col min="12798" max="12798" width="12.7109375" style="84" customWidth="1"/>
    <col min="12799" max="12800" width="15.7109375" style="84" customWidth="1"/>
    <col min="12801" max="12801" width="11.5703125" style="84"/>
    <col min="12802" max="12802" width="12" style="84" bestFit="1" customWidth="1"/>
    <col min="12803" max="13053" width="11.5703125" style="84"/>
    <col min="13054" max="13054" width="12.7109375" style="84" customWidth="1"/>
    <col min="13055" max="13056" width="15.7109375" style="84" customWidth="1"/>
    <col min="13057" max="13057" width="11.5703125" style="84"/>
    <col min="13058" max="13058" width="12" style="84" bestFit="1" customWidth="1"/>
    <col min="13059" max="13309" width="11.5703125" style="84"/>
    <col min="13310" max="13310" width="12.7109375" style="84" customWidth="1"/>
    <col min="13311" max="13312" width="15.7109375" style="84" customWidth="1"/>
    <col min="13313" max="13313" width="11.5703125" style="84"/>
    <col min="13314" max="13314" width="12" style="84" bestFit="1" customWidth="1"/>
    <col min="13315" max="13565" width="11.5703125" style="84"/>
    <col min="13566" max="13566" width="12.7109375" style="84" customWidth="1"/>
    <col min="13567" max="13568" width="15.7109375" style="84" customWidth="1"/>
    <col min="13569" max="13569" width="11.5703125" style="84"/>
    <col min="13570" max="13570" width="12" style="84" bestFit="1" customWidth="1"/>
    <col min="13571" max="13821" width="11.5703125" style="84"/>
    <col min="13822" max="13822" width="12.7109375" style="84" customWidth="1"/>
    <col min="13823" max="13824" width="15.7109375" style="84" customWidth="1"/>
    <col min="13825" max="13825" width="11.5703125" style="84"/>
    <col min="13826" max="13826" width="12" style="84" bestFit="1" customWidth="1"/>
    <col min="13827" max="14077" width="11.5703125" style="84"/>
    <col min="14078" max="14078" width="12.7109375" style="84" customWidth="1"/>
    <col min="14079" max="14080" width="15.7109375" style="84" customWidth="1"/>
    <col min="14081" max="14081" width="11.5703125" style="84"/>
    <col min="14082" max="14082" width="12" style="84" bestFit="1" customWidth="1"/>
    <col min="14083" max="14333" width="11.5703125" style="84"/>
    <col min="14334" max="14334" width="12.7109375" style="84" customWidth="1"/>
    <col min="14335" max="14336" width="15.7109375" style="84" customWidth="1"/>
    <col min="14337" max="14337" width="11.5703125" style="84"/>
    <col min="14338" max="14338" width="12" style="84" bestFit="1" customWidth="1"/>
    <col min="14339" max="14589" width="11.5703125" style="84"/>
    <col min="14590" max="14590" width="12.7109375" style="84" customWidth="1"/>
    <col min="14591" max="14592" width="15.7109375" style="84" customWidth="1"/>
    <col min="14593" max="14593" width="11.5703125" style="84"/>
    <col min="14594" max="14594" width="12" style="84" bestFit="1" customWidth="1"/>
    <col min="14595" max="14845" width="11.5703125" style="84"/>
    <col min="14846" max="14846" width="12.7109375" style="84" customWidth="1"/>
    <col min="14847" max="14848" width="15.7109375" style="84" customWidth="1"/>
    <col min="14849" max="14849" width="11.5703125" style="84"/>
    <col min="14850" max="14850" width="12" style="84" bestFit="1" customWidth="1"/>
    <col min="14851" max="15101" width="11.5703125" style="84"/>
    <col min="15102" max="15102" width="12.7109375" style="84" customWidth="1"/>
    <col min="15103" max="15104" width="15.7109375" style="84" customWidth="1"/>
    <col min="15105" max="15105" width="11.5703125" style="84"/>
    <col min="15106" max="15106" width="12" style="84" bestFit="1" customWidth="1"/>
    <col min="15107" max="15357" width="11.5703125" style="84"/>
    <col min="15358" max="15358" width="12.7109375" style="84" customWidth="1"/>
    <col min="15359" max="15360" width="15.7109375" style="84" customWidth="1"/>
    <col min="15361" max="15361" width="11.5703125" style="84"/>
    <col min="15362" max="15362" width="12" style="84" bestFit="1" customWidth="1"/>
    <col min="15363" max="15613" width="11.5703125" style="84"/>
    <col min="15614" max="15614" width="12.7109375" style="84" customWidth="1"/>
    <col min="15615" max="15616" width="15.7109375" style="84" customWidth="1"/>
    <col min="15617" max="15617" width="11.5703125" style="84"/>
    <col min="15618" max="15618" width="12" style="84" bestFit="1" customWidth="1"/>
    <col min="15619" max="15869" width="11.5703125" style="84"/>
    <col min="15870" max="15870" width="12.7109375" style="84" customWidth="1"/>
    <col min="15871" max="15872" width="15.7109375" style="84" customWidth="1"/>
    <col min="15873" max="15873" width="11.5703125" style="84"/>
    <col min="15874" max="15874" width="12" style="84" bestFit="1" customWidth="1"/>
    <col min="15875" max="16125" width="11.5703125" style="84"/>
    <col min="16126" max="16126" width="12.7109375" style="84" customWidth="1"/>
    <col min="16127" max="16128" width="15.7109375" style="84" customWidth="1"/>
    <col min="16129" max="16129" width="11.5703125" style="84"/>
    <col min="16130" max="16130" width="12" style="84" bestFit="1" customWidth="1"/>
    <col min="16131" max="16384" width="11.5703125" style="84"/>
  </cols>
  <sheetData>
    <row r="1" spans="2:5" ht="45" customHeight="1">
      <c r="B1" s="133" t="s">
        <v>668</v>
      </c>
      <c r="C1" s="133"/>
      <c r="D1" s="133"/>
      <c r="E1" s="132"/>
    </row>
    <row r="29" spans="2:4" ht="13.5" thickBot="1"/>
    <row r="30" spans="2:4" ht="34.9" customHeight="1" thickBot="1">
      <c r="B30" s="1132" t="s">
        <v>171</v>
      </c>
      <c r="C30" s="710" t="s">
        <v>307</v>
      </c>
      <c r="D30" s="760" t="s">
        <v>308</v>
      </c>
    </row>
    <row r="31" spans="2:4" ht="18" customHeight="1">
      <c r="B31" s="1101">
        <v>2012</v>
      </c>
      <c r="C31" s="596">
        <v>0.9012</v>
      </c>
      <c r="D31" s="597">
        <v>9.8799999999999999E-2</v>
      </c>
    </row>
    <row r="32" spans="2:4" ht="18" customHeight="1">
      <c r="B32" s="327">
        <v>2013</v>
      </c>
      <c r="C32" s="598">
        <v>0.89119999999999999</v>
      </c>
      <c r="D32" s="599">
        <v>0.10879999999999999</v>
      </c>
    </row>
    <row r="33" spans="2:4" ht="18" customHeight="1">
      <c r="B33" s="327">
        <v>2014</v>
      </c>
      <c r="C33" s="598">
        <v>0.90310000000000001</v>
      </c>
      <c r="D33" s="599">
        <v>9.7299999999999998E-2</v>
      </c>
    </row>
    <row r="34" spans="2:4" ht="18" customHeight="1">
      <c r="B34" s="327">
        <v>2015</v>
      </c>
      <c r="C34" s="598">
        <v>0.92159999999999997</v>
      </c>
      <c r="D34" s="599">
        <v>7.6200000000000004E-2</v>
      </c>
    </row>
    <row r="35" spans="2:4" ht="18" customHeight="1" thickBot="1">
      <c r="B35" s="328">
        <v>2016</v>
      </c>
      <c r="C35" s="600">
        <v>0.92279999999999995</v>
      </c>
      <c r="D35" s="601">
        <v>7.7100000000000002E-2</v>
      </c>
    </row>
    <row r="41" spans="2:4" ht="18" customHeight="1"/>
    <row r="42" spans="2:4" ht="18" customHeight="1"/>
    <row r="43" spans="2:4" ht="18" customHeight="1"/>
    <row r="44" spans="2:4" ht="18" customHeight="1"/>
    <row r="45" spans="2:4" ht="18" customHeight="1"/>
  </sheetData>
  <printOptions horizontalCentered="1" verticalCentered="1"/>
  <pageMargins left="0" right="0" top="0" bottom="0.59055118110236227" header="0" footer="0.19685039370078741"/>
  <pageSetup paperSize="9" orientation="landscape" r:id="rId1"/>
  <headerFooter alignWithMargins="0">
    <oddFooter>&amp;L&amp;8&amp;F&amp;A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L8" sqref="L8"/>
    </sheetView>
  </sheetViews>
  <sheetFormatPr baseColWidth="10" defaultRowHeight="12.75"/>
  <cols>
    <col min="1" max="4" width="12.7109375" style="84" customWidth="1"/>
    <col min="5" max="5" width="12.5703125" style="84" customWidth="1"/>
    <col min="6" max="256" width="11.5703125" style="84"/>
    <col min="257" max="260" width="12.7109375" style="84" customWidth="1"/>
    <col min="261" max="512" width="11.5703125" style="84"/>
    <col min="513" max="516" width="12.7109375" style="84" customWidth="1"/>
    <col min="517" max="768" width="11.5703125" style="84"/>
    <col min="769" max="772" width="12.7109375" style="84" customWidth="1"/>
    <col min="773" max="1024" width="11.5703125" style="84"/>
    <col min="1025" max="1028" width="12.7109375" style="84" customWidth="1"/>
    <col min="1029" max="1280" width="11.5703125" style="84"/>
    <col min="1281" max="1284" width="12.7109375" style="84" customWidth="1"/>
    <col min="1285" max="1536" width="11.5703125" style="84"/>
    <col min="1537" max="1540" width="12.7109375" style="84" customWidth="1"/>
    <col min="1541" max="1792" width="11.5703125" style="84"/>
    <col min="1793" max="1796" width="12.7109375" style="84" customWidth="1"/>
    <col min="1797" max="2048" width="11.5703125" style="84"/>
    <col min="2049" max="2052" width="12.7109375" style="84" customWidth="1"/>
    <col min="2053" max="2304" width="11.5703125" style="84"/>
    <col min="2305" max="2308" width="12.7109375" style="84" customWidth="1"/>
    <col min="2309" max="2560" width="11.5703125" style="84"/>
    <col min="2561" max="2564" width="12.7109375" style="84" customWidth="1"/>
    <col min="2565" max="2816" width="11.5703125" style="84"/>
    <col min="2817" max="2820" width="12.7109375" style="84" customWidth="1"/>
    <col min="2821" max="3072" width="11.5703125" style="84"/>
    <col min="3073" max="3076" width="12.7109375" style="84" customWidth="1"/>
    <col min="3077" max="3328" width="11.5703125" style="84"/>
    <col min="3329" max="3332" width="12.7109375" style="84" customWidth="1"/>
    <col min="3333" max="3584" width="11.5703125" style="84"/>
    <col min="3585" max="3588" width="12.7109375" style="84" customWidth="1"/>
    <col min="3589" max="3840" width="11.5703125" style="84"/>
    <col min="3841" max="3844" width="12.7109375" style="84" customWidth="1"/>
    <col min="3845" max="4096" width="11.5703125" style="84"/>
    <col min="4097" max="4100" width="12.7109375" style="84" customWidth="1"/>
    <col min="4101" max="4352" width="11.5703125" style="84"/>
    <col min="4353" max="4356" width="12.7109375" style="84" customWidth="1"/>
    <col min="4357" max="4608" width="11.5703125" style="84"/>
    <col min="4609" max="4612" width="12.7109375" style="84" customWidth="1"/>
    <col min="4613" max="4864" width="11.5703125" style="84"/>
    <col min="4865" max="4868" width="12.7109375" style="84" customWidth="1"/>
    <col min="4869" max="5120" width="11.5703125" style="84"/>
    <col min="5121" max="5124" width="12.7109375" style="84" customWidth="1"/>
    <col min="5125" max="5376" width="11.5703125" style="84"/>
    <col min="5377" max="5380" width="12.7109375" style="84" customWidth="1"/>
    <col min="5381" max="5632" width="11.5703125" style="84"/>
    <col min="5633" max="5636" width="12.7109375" style="84" customWidth="1"/>
    <col min="5637" max="5888" width="11.5703125" style="84"/>
    <col min="5889" max="5892" width="12.7109375" style="84" customWidth="1"/>
    <col min="5893" max="6144" width="11.5703125" style="84"/>
    <col min="6145" max="6148" width="12.7109375" style="84" customWidth="1"/>
    <col min="6149" max="6400" width="11.5703125" style="84"/>
    <col min="6401" max="6404" width="12.7109375" style="84" customWidth="1"/>
    <col min="6405" max="6656" width="11.5703125" style="84"/>
    <col min="6657" max="6660" width="12.7109375" style="84" customWidth="1"/>
    <col min="6661" max="6912" width="11.5703125" style="84"/>
    <col min="6913" max="6916" width="12.7109375" style="84" customWidth="1"/>
    <col min="6917" max="7168" width="11.5703125" style="84"/>
    <col min="7169" max="7172" width="12.7109375" style="84" customWidth="1"/>
    <col min="7173" max="7424" width="11.5703125" style="84"/>
    <col min="7425" max="7428" width="12.7109375" style="84" customWidth="1"/>
    <col min="7429" max="7680" width="11.5703125" style="84"/>
    <col min="7681" max="7684" width="12.7109375" style="84" customWidth="1"/>
    <col min="7685" max="7936" width="11.5703125" style="84"/>
    <col min="7937" max="7940" width="12.7109375" style="84" customWidth="1"/>
    <col min="7941" max="8192" width="11.5703125" style="84"/>
    <col min="8193" max="8196" width="12.7109375" style="84" customWidth="1"/>
    <col min="8197" max="8448" width="11.5703125" style="84"/>
    <col min="8449" max="8452" width="12.7109375" style="84" customWidth="1"/>
    <col min="8453" max="8704" width="11.5703125" style="84"/>
    <col min="8705" max="8708" width="12.7109375" style="84" customWidth="1"/>
    <col min="8709" max="8960" width="11.5703125" style="84"/>
    <col min="8961" max="8964" width="12.7109375" style="84" customWidth="1"/>
    <col min="8965" max="9216" width="11.5703125" style="84"/>
    <col min="9217" max="9220" width="12.7109375" style="84" customWidth="1"/>
    <col min="9221" max="9472" width="11.5703125" style="84"/>
    <col min="9473" max="9476" width="12.7109375" style="84" customWidth="1"/>
    <col min="9477" max="9728" width="11.5703125" style="84"/>
    <col min="9729" max="9732" width="12.7109375" style="84" customWidth="1"/>
    <col min="9733" max="9984" width="11.5703125" style="84"/>
    <col min="9985" max="9988" width="12.7109375" style="84" customWidth="1"/>
    <col min="9989" max="10240" width="11.5703125" style="84"/>
    <col min="10241" max="10244" width="12.7109375" style="84" customWidth="1"/>
    <col min="10245" max="10496" width="11.5703125" style="84"/>
    <col min="10497" max="10500" width="12.7109375" style="84" customWidth="1"/>
    <col min="10501" max="10752" width="11.5703125" style="84"/>
    <col min="10753" max="10756" width="12.7109375" style="84" customWidth="1"/>
    <col min="10757" max="11008" width="11.5703125" style="84"/>
    <col min="11009" max="11012" width="12.7109375" style="84" customWidth="1"/>
    <col min="11013" max="11264" width="11.5703125" style="84"/>
    <col min="11265" max="11268" width="12.7109375" style="84" customWidth="1"/>
    <col min="11269" max="11520" width="11.5703125" style="84"/>
    <col min="11521" max="11524" width="12.7109375" style="84" customWidth="1"/>
    <col min="11525" max="11776" width="11.5703125" style="84"/>
    <col min="11777" max="11780" width="12.7109375" style="84" customWidth="1"/>
    <col min="11781" max="12032" width="11.5703125" style="84"/>
    <col min="12033" max="12036" width="12.7109375" style="84" customWidth="1"/>
    <col min="12037" max="12288" width="11.5703125" style="84"/>
    <col min="12289" max="12292" width="12.7109375" style="84" customWidth="1"/>
    <col min="12293" max="12544" width="11.5703125" style="84"/>
    <col min="12545" max="12548" width="12.7109375" style="84" customWidth="1"/>
    <col min="12549" max="12800" width="11.5703125" style="84"/>
    <col min="12801" max="12804" width="12.7109375" style="84" customWidth="1"/>
    <col min="12805" max="13056" width="11.5703125" style="84"/>
    <col min="13057" max="13060" width="12.7109375" style="84" customWidth="1"/>
    <col min="13061" max="13312" width="11.5703125" style="84"/>
    <col min="13313" max="13316" width="12.7109375" style="84" customWidth="1"/>
    <col min="13317" max="13568" width="11.5703125" style="84"/>
    <col min="13569" max="13572" width="12.7109375" style="84" customWidth="1"/>
    <col min="13573" max="13824" width="11.5703125" style="84"/>
    <col min="13825" max="13828" width="12.7109375" style="84" customWidth="1"/>
    <col min="13829" max="14080" width="11.5703125" style="84"/>
    <col min="14081" max="14084" width="12.7109375" style="84" customWidth="1"/>
    <col min="14085" max="14336" width="11.5703125" style="84"/>
    <col min="14337" max="14340" width="12.7109375" style="84" customWidth="1"/>
    <col min="14341" max="14592" width="11.5703125" style="84"/>
    <col min="14593" max="14596" width="12.7109375" style="84" customWidth="1"/>
    <col min="14597" max="14848" width="11.5703125" style="84"/>
    <col min="14849" max="14852" width="12.7109375" style="84" customWidth="1"/>
    <col min="14853" max="15104" width="11.5703125" style="84"/>
    <col min="15105" max="15108" width="12.7109375" style="84" customWidth="1"/>
    <col min="15109" max="15360" width="11.5703125" style="84"/>
    <col min="15361" max="15364" width="12.7109375" style="84" customWidth="1"/>
    <col min="15365" max="15616" width="11.5703125" style="84"/>
    <col min="15617" max="15620" width="12.7109375" style="84" customWidth="1"/>
    <col min="15621" max="15872" width="11.5703125" style="84"/>
    <col min="15873" max="15876" width="12.7109375" style="84" customWidth="1"/>
    <col min="15877" max="16128" width="11.5703125" style="84"/>
    <col min="16129" max="16132" width="12.7109375" style="84" customWidth="1"/>
    <col min="16133" max="16382" width="11.5703125" style="84"/>
    <col min="16383" max="16384" width="11.5703125" style="84" customWidth="1"/>
  </cols>
  <sheetData>
    <row r="1" spans="1:7" ht="45" customHeight="1">
      <c r="A1" s="133" t="s">
        <v>309</v>
      </c>
      <c r="B1" s="133"/>
      <c r="C1" s="133"/>
      <c r="D1" s="133"/>
      <c r="E1" s="133"/>
      <c r="F1" s="133"/>
      <c r="G1" s="132"/>
    </row>
    <row r="30" spans="1:5" ht="13.5" thickBot="1"/>
    <row r="31" spans="1:5" ht="47.25" customHeight="1" thickBot="1">
      <c r="A31" s="186" t="s">
        <v>306</v>
      </c>
      <c r="B31" s="205" t="s">
        <v>310</v>
      </c>
      <c r="C31" s="186" t="s">
        <v>311</v>
      </c>
      <c r="D31" s="205" t="s">
        <v>14</v>
      </c>
      <c r="E31" s="186" t="s">
        <v>312</v>
      </c>
    </row>
    <row r="32" spans="1:5" ht="18" customHeight="1">
      <c r="A32" s="327">
        <v>2009</v>
      </c>
      <c r="B32" s="395">
        <v>130077</v>
      </c>
      <c r="C32" s="395">
        <v>5880</v>
      </c>
      <c r="D32" s="395">
        <v>40173</v>
      </c>
      <c r="E32" s="354">
        <v>169670</v>
      </c>
    </row>
    <row r="33" spans="1:5" ht="18" customHeight="1">
      <c r="A33" s="327">
        <v>2010</v>
      </c>
      <c r="B33" s="395">
        <v>126722</v>
      </c>
      <c r="C33" s="395">
        <v>5687</v>
      </c>
      <c r="D33" s="395">
        <v>42319</v>
      </c>
      <c r="E33" s="354">
        <v>183242</v>
      </c>
    </row>
    <row r="34" spans="1:5" ht="18" customHeight="1">
      <c r="A34" s="327">
        <v>2011</v>
      </c>
      <c r="B34" s="395">
        <v>118944</v>
      </c>
      <c r="C34" s="395">
        <v>5162</v>
      </c>
      <c r="D34" s="395">
        <v>46264</v>
      </c>
      <c r="E34" s="354">
        <v>188235</v>
      </c>
    </row>
    <row r="35" spans="1:5" ht="18" customHeight="1">
      <c r="A35" s="327">
        <v>2012</v>
      </c>
      <c r="B35" s="395">
        <v>114561</v>
      </c>
      <c r="C35" s="395">
        <v>3580</v>
      </c>
      <c r="D35" s="395">
        <v>47321</v>
      </c>
      <c r="E35" s="354">
        <v>195282</v>
      </c>
    </row>
    <row r="36" spans="1:5" ht="18" customHeight="1">
      <c r="A36" s="327">
        <v>2013</v>
      </c>
      <c r="B36" s="395">
        <v>109332</v>
      </c>
      <c r="C36" s="395">
        <v>3012</v>
      </c>
      <c r="D36" s="395">
        <v>51592</v>
      </c>
      <c r="E36" s="354">
        <v>189526</v>
      </c>
    </row>
    <row r="37" spans="1:5" ht="18" customHeight="1">
      <c r="A37" s="327">
        <v>2014</v>
      </c>
      <c r="B37" s="395">
        <v>106945</v>
      </c>
      <c r="C37" s="395">
        <v>2347</v>
      </c>
      <c r="D37" s="395">
        <v>53742</v>
      </c>
      <c r="E37" s="354">
        <v>181366</v>
      </c>
    </row>
    <row r="38" spans="1:5" ht="18" customHeight="1">
      <c r="A38" s="327">
        <v>2015</v>
      </c>
      <c r="B38" s="395">
        <v>96432</v>
      </c>
      <c r="C38" s="395">
        <v>1819</v>
      </c>
      <c r="D38" s="395">
        <v>53598</v>
      </c>
      <c r="E38" s="354">
        <v>178257</v>
      </c>
    </row>
    <row r="39" spans="1:5" ht="18" customHeight="1" thickBot="1">
      <c r="A39" s="328">
        <v>2016</v>
      </c>
      <c r="B39" s="514">
        <v>96513</v>
      </c>
      <c r="C39" s="514">
        <v>2276</v>
      </c>
      <c r="D39" s="514">
        <v>57092</v>
      </c>
      <c r="E39" s="352">
        <v>179060</v>
      </c>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J9" sqref="J9"/>
    </sheetView>
  </sheetViews>
  <sheetFormatPr baseColWidth="10" defaultRowHeight="12.75"/>
  <cols>
    <col min="1" max="1" width="31.28515625" style="84" customWidth="1"/>
    <col min="2" max="5" width="12.7109375" style="84" customWidth="1"/>
    <col min="6" max="256" width="11.5703125" style="84"/>
    <col min="257" max="257" width="27.28515625" style="84" customWidth="1"/>
    <col min="258" max="261" width="12.7109375" style="84" customWidth="1"/>
    <col min="262" max="512" width="11.5703125" style="84"/>
    <col min="513" max="513" width="27.28515625" style="84" customWidth="1"/>
    <col min="514" max="517" width="12.7109375" style="84" customWidth="1"/>
    <col min="518" max="768" width="11.5703125" style="84"/>
    <col min="769" max="769" width="27.28515625" style="84" customWidth="1"/>
    <col min="770" max="773" width="12.7109375" style="84" customWidth="1"/>
    <col min="774" max="1024" width="11.5703125" style="84"/>
    <col min="1025" max="1025" width="27.28515625" style="84" customWidth="1"/>
    <col min="1026" max="1029" width="12.7109375" style="84" customWidth="1"/>
    <col min="1030" max="1280" width="11.5703125" style="84"/>
    <col min="1281" max="1281" width="27.28515625" style="84" customWidth="1"/>
    <col min="1282" max="1285" width="12.7109375" style="84" customWidth="1"/>
    <col min="1286" max="1536" width="11.5703125" style="84"/>
    <col min="1537" max="1537" width="27.28515625" style="84" customWidth="1"/>
    <col min="1538" max="1541" width="12.7109375" style="84" customWidth="1"/>
    <col min="1542" max="1792" width="11.5703125" style="84"/>
    <col min="1793" max="1793" width="27.28515625" style="84" customWidth="1"/>
    <col min="1794" max="1797" width="12.7109375" style="84" customWidth="1"/>
    <col min="1798" max="2048" width="11.5703125" style="84"/>
    <col min="2049" max="2049" width="27.28515625" style="84" customWidth="1"/>
    <col min="2050" max="2053" width="12.7109375" style="84" customWidth="1"/>
    <col min="2054" max="2304" width="11.5703125" style="84"/>
    <col min="2305" max="2305" width="27.28515625" style="84" customWidth="1"/>
    <col min="2306" max="2309" width="12.7109375" style="84" customWidth="1"/>
    <col min="2310" max="2560" width="11.5703125" style="84"/>
    <col min="2561" max="2561" width="27.28515625" style="84" customWidth="1"/>
    <col min="2562" max="2565" width="12.7109375" style="84" customWidth="1"/>
    <col min="2566" max="2816" width="11.5703125" style="84"/>
    <col min="2817" max="2817" width="27.28515625" style="84" customWidth="1"/>
    <col min="2818" max="2821" width="12.7109375" style="84" customWidth="1"/>
    <col min="2822" max="3072" width="11.5703125" style="84"/>
    <col min="3073" max="3073" width="27.28515625" style="84" customWidth="1"/>
    <col min="3074" max="3077" width="12.7109375" style="84" customWidth="1"/>
    <col min="3078" max="3328" width="11.5703125" style="84"/>
    <col min="3329" max="3329" width="27.28515625" style="84" customWidth="1"/>
    <col min="3330" max="3333" width="12.7109375" style="84" customWidth="1"/>
    <col min="3334" max="3584" width="11.5703125" style="84"/>
    <col min="3585" max="3585" width="27.28515625" style="84" customWidth="1"/>
    <col min="3586" max="3589" width="12.7109375" style="84" customWidth="1"/>
    <col min="3590" max="3840" width="11.5703125" style="84"/>
    <col min="3841" max="3841" width="27.28515625" style="84" customWidth="1"/>
    <col min="3842" max="3845" width="12.7109375" style="84" customWidth="1"/>
    <col min="3846" max="4096" width="11.5703125" style="84"/>
    <col min="4097" max="4097" width="27.28515625" style="84" customWidth="1"/>
    <col min="4098" max="4101" width="12.7109375" style="84" customWidth="1"/>
    <col min="4102" max="4352" width="11.5703125" style="84"/>
    <col min="4353" max="4353" width="27.28515625" style="84" customWidth="1"/>
    <col min="4354" max="4357" width="12.7109375" style="84" customWidth="1"/>
    <col min="4358" max="4608" width="11.5703125" style="84"/>
    <col min="4609" max="4609" width="27.28515625" style="84" customWidth="1"/>
    <col min="4610" max="4613" width="12.7109375" style="84" customWidth="1"/>
    <col min="4614" max="4864" width="11.5703125" style="84"/>
    <col min="4865" max="4865" width="27.28515625" style="84" customWidth="1"/>
    <col min="4866" max="4869" width="12.7109375" style="84" customWidth="1"/>
    <col min="4870" max="5120" width="11.5703125" style="84"/>
    <col min="5121" max="5121" width="27.28515625" style="84" customWidth="1"/>
    <col min="5122" max="5125" width="12.7109375" style="84" customWidth="1"/>
    <col min="5126" max="5376" width="11.5703125" style="84"/>
    <col min="5377" max="5377" width="27.28515625" style="84" customWidth="1"/>
    <col min="5378" max="5381" width="12.7109375" style="84" customWidth="1"/>
    <col min="5382" max="5632" width="11.5703125" style="84"/>
    <col min="5633" max="5633" width="27.28515625" style="84" customWidth="1"/>
    <col min="5634" max="5637" width="12.7109375" style="84" customWidth="1"/>
    <col min="5638" max="5888" width="11.5703125" style="84"/>
    <col min="5889" max="5889" width="27.28515625" style="84" customWidth="1"/>
    <col min="5890" max="5893" width="12.7109375" style="84" customWidth="1"/>
    <col min="5894" max="6144" width="11.5703125" style="84"/>
    <col min="6145" max="6145" width="27.28515625" style="84" customWidth="1"/>
    <col min="6146" max="6149" width="12.7109375" style="84" customWidth="1"/>
    <col min="6150" max="6400" width="11.5703125" style="84"/>
    <col min="6401" max="6401" width="27.28515625" style="84" customWidth="1"/>
    <col min="6402" max="6405" width="12.7109375" style="84" customWidth="1"/>
    <col min="6406" max="6656" width="11.5703125" style="84"/>
    <col min="6657" max="6657" width="27.28515625" style="84" customWidth="1"/>
    <col min="6658" max="6661" width="12.7109375" style="84" customWidth="1"/>
    <col min="6662" max="6912" width="11.5703125" style="84"/>
    <col min="6913" max="6913" width="27.28515625" style="84" customWidth="1"/>
    <col min="6914" max="6917" width="12.7109375" style="84" customWidth="1"/>
    <col min="6918" max="7168" width="11.5703125" style="84"/>
    <col min="7169" max="7169" width="27.28515625" style="84" customWidth="1"/>
    <col min="7170" max="7173" width="12.7109375" style="84" customWidth="1"/>
    <col min="7174" max="7424" width="11.5703125" style="84"/>
    <col min="7425" max="7425" width="27.28515625" style="84" customWidth="1"/>
    <col min="7426" max="7429" width="12.7109375" style="84" customWidth="1"/>
    <col min="7430" max="7680" width="11.5703125" style="84"/>
    <col min="7681" max="7681" width="27.28515625" style="84" customWidth="1"/>
    <col min="7682" max="7685" width="12.7109375" style="84" customWidth="1"/>
    <col min="7686" max="7936" width="11.5703125" style="84"/>
    <col min="7937" max="7937" width="27.28515625" style="84" customWidth="1"/>
    <col min="7938" max="7941" width="12.7109375" style="84" customWidth="1"/>
    <col min="7942" max="8192" width="11.5703125" style="84"/>
    <col min="8193" max="8193" width="27.28515625" style="84" customWidth="1"/>
    <col min="8194" max="8197" width="12.7109375" style="84" customWidth="1"/>
    <col min="8198" max="8448" width="11.5703125" style="84"/>
    <col min="8449" max="8449" width="27.28515625" style="84" customWidth="1"/>
    <col min="8450" max="8453" width="12.7109375" style="84" customWidth="1"/>
    <col min="8454" max="8704" width="11.5703125" style="84"/>
    <col min="8705" max="8705" width="27.28515625" style="84" customWidth="1"/>
    <col min="8706" max="8709" width="12.7109375" style="84" customWidth="1"/>
    <col min="8710" max="8960" width="11.5703125" style="84"/>
    <col min="8961" max="8961" width="27.28515625" style="84" customWidth="1"/>
    <col min="8962" max="8965" width="12.7109375" style="84" customWidth="1"/>
    <col min="8966" max="9216" width="11.5703125" style="84"/>
    <col min="9217" max="9217" width="27.28515625" style="84" customWidth="1"/>
    <col min="9218" max="9221" width="12.7109375" style="84" customWidth="1"/>
    <col min="9222" max="9472" width="11.5703125" style="84"/>
    <col min="9473" max="9473" width="27.28515625" style="84" customWidth="1"/>
    <col min="9474" max="9477" width="12.7109375" style="84" customWidth="1"/>
    <col min="9478" max="9728" width="11.5703125" style="84"/>
    <col min="9729" max="9729" width="27.28515625" style="84" customWidth="1"/>
    <col min="9730" max="9733" width="12.7109375" style="84" customWidth="1"/>
    <col min="9734" max="9984" width="11.5703125" style="84"/>
    <col min="9985" max="9985" width="27.28515625" style="84" customWidth="1"/>
    <col min="9986" max="9989" width="12.7109375" style="84" customWidth="1"/>
    <col min="9990" max="10240" width="11.5703125" style="84"/>
    <col min="10241" max="10241" width="27.28515625" style="84" customWidth="1"/>
    <col min="10242" max="10245" width="12.7109375" style="84" customWidth="1"/>
    <col min="10246" max="10496" width="11.5703125" style="84"/>
    <col min="10497" max="10497" width="27.28515625" style="84" customWidth="1"/>
    <col min="10498" max="10501" width="12.7109375" style="84" customWidth="1"/>
    <col min="10502" max="10752" width="11.5703125" style="84"/>
    <col min="10753" max="10753" width="27.28515625" style="84" customWidth="1"/>
    <col min="10754" max="10757" width="12.7109375" style="84" customWidth="1"/>
    <col min="10758" max="11008" width="11.5703125" style="84"/>
    <col min="11009" max="11009" width="27.28515625" style="84" customWidth="1"/>
    <col min="11010" max="11013" width="12.7109375" style="84" customWidth="1"/>
    <col min="11014" max="11264" width="11.5703125" style="84"/>
    <col min="11265" max="11265" width="27.28515625" style="84" customWidth="1"/>
    <col min="11266" max="11269" width="12.7109375" style="84" customWidth="1"/>
    <col min="11270" max="11520" width="11.5703125" style="84"/>
    <col min="11521" max="11521" width="27.28515625" style="84" customWidth="1"/>
    <col min="11522" max="11525" width="12.7109375" style="84" customWidth="1"/>
    <col min="11526" max="11776" width="11.5703125" style="84"/>
    <col min="11777" max="11777" width="27.28515625" style="84" customWidth="1"/>
    <col min="11778" max="11781" width="12.7109375" style="84" customWidth="1"/>
    <col min="11782" max="12032" width="11.5703125" style="84"/>
    <col min="12033" max="12033" width="27.28515625" style="84" customWidth="1"/>
    <col min="12034" max="12037" width="12.7109375" style="84" customWidth="1"/>
    <col min="12038" max="12288" width="11.5703125" style="84"/>
    <col min="12289" max="12289" width="27.28515625" style="84" customWidth="1"/>
    <col min="12290" max="12293" width="12.7109375" style="84" customWidth="1"/>
    <col min="12294" max="12544" width="11.5703125" style="84"/>
    <col min="12545" max="12545" width="27.28515625" style="84" customWidth="1"/>
    <col min="12546" max="12549" width="12.7109375" style="84" customWidth="1"/>
    <col min="12550" max="12800" width="11.5703125" style="84"/>
    <col min="12801" max="12801" width="27.28515625" style="84" customWidth="1"/>
    <col min="12802" max="12805" width="12.7109375" style="84" customWidth="1"/>
    <col min="12806" max="13056" width="11.5703125" style="84"/>
    <col min="13057" max="13057" width="27.28515625" style="84" customWidth="1"/>
    <col min="13058" max="13061" width="12.7109375" style="84" customWidth="1"/>
    <col min="13062" max="13312" width="11.5703125" style="84"/>
    <col min="13313" max="13313" width="27.28515625" style="84" customWidth="1"/>
    <col min="13314" max="13317" width="12.7109375" style="84" customWidth="1"/>
    <col min="13318" max="13568" width="11.5703125" style="84"/>
    <col min="13569" max="13569" width="27.28515625" style="84" customWidth="1"/>
    <col min="13570" max="13573" width="12.7109375" style="84" customWidth="1"/>
    <col min="13574" max="13824" width="11.5703125" style="84"/>
    <col min="13825" max="13825" width="27.28515625" style="84" customWidth="1"/>
    <col min="13826" max="13829" width="12.7109375" style="84" customWidth="1"/>
    <col min="13830" max="14080" width="11.5703125" style="84"/>
    <col min="14081" max="14081" width="27.28515625" style="84" customWidth="1"/>
    <col min="14082" max="14085" width="12.7109375" style="84" customWidth="1"/>
    <col min="14086" max="14336" width="11.5703125" style="84"/>
    <col min="14337" max="14337" width="27.28515625" style="84" customWidth="1"/>
    <col min="14338" max="14341" width="12.7109375" style="84" customWidth="1"/>
    <col min="14342" max="14592" width="11.5703125" style="84"/>
    <col min="14593" max="14593" width="27.28515625" style="84" customWidth="1"/>
    <col min="14594" max="14597" width="12.7109375" style="84" customWidth="1"/>
    <col min="14598" max="14848" width="11.5703125" style="84"/>
    <col min="14849" max="14849" width="27.28515625" style="84" customWidth="1"/>
    <col min="14850" max="14853" width="12.7109375" style="84" customWidth="1"/>
    <col min="14854" max="15104" width="11.5703125" style="84"/>
    <col min="15105" max="15105" width="27.28515625" style="84" customWidth="1"/>
    <col min="15106" max="15109" width="12.7109375" style="84" customWidth="1"/>
    <col min="15110" max="15360" width="11.5703125" style="84"/>
    <col min="15361" max="15361" width="27.28515625" style="84" customWidth="1"/>
    <col min="15362" max="15365" width="12.7109375" style="84" customWidth="1"/>
    <col min="15366" max="15616" width="11.5703125" style="84"/>
    <col min="15617" max="15617" width="27.28515625" style="84" customWidth="1"/>
    <col min="15618" max="15621" width="12.7109375" style="84" customWidth="1"/>
    <col min="15622" max="15872" width="11.5703125" style="84"/>
    <col min="15873" max="15873" width="27.28515625" style="84" customWidth="1"/>
    <col min="15874" max="15877" width="12.7109375" style="84" customWidth="1"/>
    <col min="15878" max="16128" width="11.5703125" style="84"/>
    <col min="16129" max="16129" width="27.28515625" style="84" customWidth="1"/>
    <col min="16130" max="16133" width="12.7109375" style="84" customWidth="1"/>
    <col min="16134" max="16383" width="11.5703125" style="84"/>
    <col min="16384" max="16384" width="11.5703125" style="84" customWidth="1"/>
  </cols>
  <sheetData>
    <row r="1" spans="1:8" ht="49.9" customHeight="1">
      <c r="A1" s="133" t="s">
        <v>669</v>
      </c>
      <c r="B1" s="133"/>
      <c r="C1" s="133"/>
      <c r="D1" s="133"/>
      <c r="E1" s="133"/>
      <c r="F1" s="133"/>
      <c r="G1" s="132"/>
      <c r="H1" s="132"/>
    </row>
    <row r="2" spans="1:8" ht="13.5" thickBot="1"/>
    <row r="3" spans="1:8" ht="34.9" customHeight="1" thickBot="1">
      <c r="A3" s="1024" t="s">
        <v>313</v>
      </c>
      <c r="B3" s="1024" t="s">
        <v>314</v>
      </c>
      <c r="C3" s="1133" t="s">
        <v>313</v>
      </c>
      <c r="D3" s="1134" t="s">
        <v>14</v>
      </c>
      <c r="E3" s="1135" t="s">
        <v>182</v>
      </c>
    </row>
    <row r="4" spans="1:8" ht="18" customHeight="1">
      <c r="A4" s="201" t="s">
        <v>33</v>
      </c>
      <c r="B4" s="342">
        <v>1715</v>
      </c>
      <c r="C4" s="343">
        <v>47</v>
      </c>
      <c r="D4" s="343">
        <v>2510</v>
      </c>
      <c r="E4" s="344">
        <v>4272</v>
      </c>
    </row>
    <row r="5" spans="1:8" ht="18" customHeight="1">
      <c r="A5" s="202" t="s">
        <v>315</v>
      </c>
      <c r="B5" s="345">
        <v>1771</v>
      </c>
      <c r="C5" s="346">
        <v>28</v>
      </c>
      <c r="D5" s="346">
        <v>2404</v>
      </c>
      <c r="E5" s="347">
        <v>4203</v>
      </c>
    </row>
    <row r="6" spans="1:8" ht="18" customHeight="1">
      <c r="A6" s="202" t="s">
        <v>316</v>
      </c>
      <c r="B6" s="345">
        <v>763</v>
      </c>
      <c r="C6" s="346">
        <v>68</v>
      </c>
      <c r="D6" s="346">
        <v>809</v>
      </c>
      <c r="E6" s="347">
        <v>1640</v>
      </c>
    </row>
    <row r="7" spans="1:8" ht="18" customHeight="1">
      <c r="A7" s="202" t="s">
        <v>317</v>
      </c>
      <c r="B7" s="345">
        <v>5326</v>
      </c>
      <c r="C7" s="346">
        <v>267</v>
      </c>
      <c r="D7" s="346">
        <v>10005</v>
      </c>
      <c r="E7" s="347">
        <v>15598</v>
      </c>
    </row>
    <row r="8" spans="1:8" ht="18" customHeight="1">
      <c r="A8" s="202" t="s">
        <v>34</v>
      </c>
      <c r="B8" s="345">
        <v>978</v>
      </c>
      <c r="C8" s="346">
        <v>10</v>
      </c>
      <c r="D8" s="346">
        <v>1153</v>
      </c>
      <c r="E8" s="347">
        <v>2141</v>
      </c>
    </row>
    <row r="9" spans="1:8" ht="18" customHeight="1" thickBot="1">
      <c r="A9" s="203" t="s">
        <v>318</v>
      </c>
      <c r="B9" s="348">
        <v>1572</v>
      </c>
      <c r="C9" s="349">
        <v>167</v>
      </c>
      <c r="D9" s="349">
        <v>2282</v>
      </c>
      <c r="E9" s="350">
        <v>4021</v>
      </c>
    </row>
    <row r="10" spans="1:8" s="88" customFormat="1" ht="27" customHeight="1" thickBot="1">
      <c r="A10" s="704" t="s">
        <v>319</v>
      </c>
      <c r="B10" s="751">
        <v>12125</v>
      </c>
      <c r="C10" s="751">
        <v>587</v>
      </c>
      <c r="D10" s="751">
        <v>19163</v>
      </c>
      <c r="E10" s="752">
        <v>31875</v>
      </c>
    </row>
    <row r="11" spans="1:8" s="88" customFormat="1" ht="27" customHeight="1" thickBot="1">
      <c r="A11" s="704" t="s">
        <v>321</v>
      </c>
      <c r="B11" s="751">
        <v>14748</v>
      </c>
      <c r="C11" s="751">
        <v>499</v>
      </c>
      <c r="D11" s="751">
        <v>18611</v>
      </c>
      <c r="E11" s="752">
        <v>33858</v>
      </c>
    </row>
    <row r="12" spans="1:8" s="88" customFormat="1" ht="27" customHeight="1" thickBot="1">
      <c r="A12" s="704" t="s">
        <v>320</v>
      </c>
      <c r="B12" s="751">
        <v>17485</v>
      </c>
      <c r="C12" s="751">
        <v>243</v>
      </c>
      <c r="D12" s="751">
        <v>14748</v>
      </c>
      <c r="E12" s="752">
        <v>32476</v>
      </c>
    </row>
    <row r="13" spans="1:8" s="88" customFormat="1" ht="27" customHeight="1" thickBot="1">
      <c r="A13" s="704" t="s">
        <v>322</v>
      </c>
      <c r="B13" s="751">
        <v>17319</v>
      </c>
      <c r="C13" s="751">
        <v>244</v>
      </c>
      <c r="D13" s="751">
        <v>15723</v>
      </c>
      <c r="E13" s="752">
        <v>33286</v>
      </c>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I8" sqref="I8"/>
    </sheetView>
  </sheetViews>
  <sheetFormatPr baseColWidth="10" defaultRowHeight="12.75"/>
  <cols>
    <col min="1" max="1" width="47" style="84" customWidth="1"/>
    <col min="2" max="2" width="17.7109375" style="84" customWidth="1"/>
    <col min="3" max="3" width="18.28515625" style="84" customWidth="1"/>
    <col min="4" max="4" width="2.28515625" style="84" customWidth="1"/>
    <col min="5" max="5" width="12.140625" style="13" customWidth="1"/>
    <col min="6" max="6" width="13" style="13" customWidth="1"/>
    <col min="7" max="256" width="11.5703125" style="84"/>
    <col min="257" max="257" width="41.7109375" style="84" customWidth="1"/>
    <col min="258" max="259" width="17.7109375" style="84" customWidth="1"/>
    <col min="260" max="260" width="4.7109375" style="84" customWidth="1"/>
    <col min="261" max="262" width="14.7109375" style="84" customWidth="1"/>
    <col min="263" max="512" width="11.5703125" style="84"/>
    <col min="513" max="513" width="41.7109375" style="84" customWidth="1"/>
    <col min="514" max="515" width="17.7109375" style="84" customWidth="1"/>
    <col min="516" max="516" width="4.7109375" style="84" customWidth="1"/>
    <col min="517" max="518" width="14.7109375" style="84" customWidth="1"/>
    <col min="519" max="768" width="11.5703125" style="84"/>
    <col min="769" max="769" width="41.7109375" style="84" customWidth="1"/>
    <col min="770" max="771" width="17.7109375" style="84" customWidth="1"/>
    <col min="772" max="772" width="4.7109375" style="84" customWidth="1"/>
    <col min="773" max="774" width="14.7109375" style="84" customWidth="1"/>
    <col min="775" max="1024" width="11.5703125" style="84"/>
    <col min="1025" max="1025" width="41.7109375" style="84" customWidth="1"/>
    <col min="1026" max="1027" width="17.7109375" style="84" customWidth="1"/>
    <col min="1028" max="1028" width="4.7109375" style="84" customWidth="1"/>
    <col min="1029" max="1030" width="14.7109375" style="84" customWidth="1"/>
    <col min="1031" max="1280" width="11.5703125" style="84"/>
    <col min="1281" max="1281" width="41.7109375" style="84" customWidth="1"/>
    <col min="1282" max="1283" width="17.7109375" style="84" customWidth="1"/>
    <col min="1284" max="1284" width="4.7109375" style="84" customWidth="1"/>
    <col min="1285" max="1286" width="14.7109375" style="84" customWidth="1"/>
    <col min="1287" max="1536" width="11.5703125" style="84"/>
    <col min="1537" max="1537" width="41.7109375" style="84" customWidth="1"/>
    <col min="1538" max="1539" width="17.7109375" style="84" customWidth="1"/>
    <col min="1540" max="1540" width="4.7109375" style="84" customWidth="1"/>
    <col min="1541" max="1542" width="14.7109375" style="84" customWidth="1"/>
    <col min="1543" max="1792" width="11.5703125" style="84"/>
    <col min="1793" max="1793" width="41.7109375" style="84" customWidth="1"/>
    <col min="1794" max="1795" width="17.7109375" style="84" customWidth="1"/>
    <col min="1796" max="1796" width="4.7109375" style="84" customWidth="1"/>
    <col min="1797" max="1798" width="14.7109375" style="84" customWidth="1"/>
    <col min="1799" max="2048" width="11.5703125" style="84"/>
    <col min="2049" max="2049" width="41.7109375" style="84" customWidth="1"/>
    <col min="2050" max="2051" width="17.7109375" style="84" customWidth="1"/>
    <col min="2052" max="2052" width="4.7109375" style="84" customWidth="1"/>
    <col min="2053" max="2054" width="14.7109375" style="84" customWidth="1"/>
    <col min="2055" max="2304" width="11.5703125" style="84"/>
    <col min="2305" max="2305" width="41.7109375" style="84" customWidth="1"/>
    <col min="2306" max="2307" width="17.7109375" style="84" customWidth="1"/>
    <col min="2308" max="2308" width="4.7109375" style="84" customWidth="1"/>
    <col min="2309" max="2310" width="14.7109375" style="84" customWidth="1"/>
    <col min="2311" max="2560" width="11.5703125" style="84"/>
    <col min="2561" max="2561" width="41.7109375" style="84" customWidth="1"/>
    <col min="2562" max="2563" width="17.7109375" style="84" customWidth="1"/>
    <col min="2564" max="2564" width="4.7109375" style="84" customWidth="1"/>
    <col min="2565" max="2566" width="14.7109375" style="84" customWidth="1"/>
    <col min="2567" max="2816" width="11.5703125" style="84"/>
    <col min="2817" max="2817" width="41.7109375" style="84" customWidth="1"/>
    <col min="2818" max="2819" width="17.7109375" style="84" customWidth="1"/>
    <col min="2820" max="2820" width="4.7109375" style="84" customWidth="1"/>
    <col min="2821" max="2822" width="14.7109375" style="84" customWidth="1"/>
    <col min="2823" max="3072" width="11.5703125" style="84"/>
    <col min="3073" max="3073" width="41.7109375" style="84" customWidth="1"/>
    <col min="3074" max="3075" width="17.7109375" style="84" customWidth="1"/>
    <col min="3076" max="3076" width="4.7109375" style="84" customWidth="1"/>
    <col min="3077" max="3078" width="14.7109375" style="84" customWidth="1"/>
    <col min="3079" max="3328" width="11.5703125" style="84"/>
    <col min="3329" max="3329" width="41.7109375" style="84" customWidth="1"/>
    <col min="3330" max="3331" width="17.7109375" style="84" customWidth="1"/>
    <col min="3332" max="3332" width="4.7109375" style="84" customWidth="1"/>
    <col min="3333" max="3334" width="14.7109375" style="84" customWidth="1"/>
    <col min="3335" max="3584" width="11.5703125" style="84"/>
    <col min="3585" max="3585" width="41.7109375" style="84" customWidth="1"/>
    <col min="3586" max="3587" width="17.7109375" style="84" customWidth="1"/>
    <col min="3588" max="3588" width="4.7109375" style="84" customWidth="1"/>
    <col min="3589" max="3590" width="14.7109375" style="84" customWidth="1"/>
    <col min="3591" max="3840" width="11.5703125" style="84"/>
    <col min="3841" max="3841" width="41.7109375" style="84" customWidth="1"/>
    <col min="3842" max="3843" width="17.7109375" style="84" customWidth="1"/>
    <col min="3844" max="3844" width="4.7109375" style="84" customWidth="1"/>
    <col min="3845" max="3846" width="14.7109375" style="84" customWidth="1"/>
    <col min="3847" max="4096" width="11.5703125" style="84"/>
    <col min="4097" max="4097" width="41.7109375" style="84" customWidth="1"/>
    <col min="4098" max="4099" width="17.7109375" style="84" customWidth="1"/>
    <col min="4100" max="4100" width="4.7109375" style="84" customWidth="1"/>
    <col min="4101" max="4102" width="14.7109375" style="84" customWidth="1"/>
    <col min="4103" max="4352" width="11.5703125" style="84"/>
    <col min="4353" max="4353" width="41.7109375" style="84" customWidth="1"/>
    <col min="4354" max="4355" width="17.7109375" style="84" customWidth="1"/>
    <col min="4356" max="4356" width="4.7109375" style="84" customWidth="1"/>
    <col min="4357" max="4358" width="14.7109375" style="84" customWidth="1"/>
    <col min="4359" max="4608" width="11.5703125" style="84"/>
    <col min="4609" max="4609" width="41.7109375" style="84" customWidth="1"/>
    <col min="4610" max="4611" width="17.7109375" style="84" customWidth="1"/>
    <col min="4612" max="4612" width="4.7109375" style="84" customWidth="1"/>
    <col min="4613" max="4614" width="14.7109375" style="84" customWidth="1"/>
    <col min="4615" max="4864" width="11.5703125" style="84"/>
    <col min="4865" max="4865" width="41.7109375" style="84" customWidth="1"/>
    <col min="4866" max="4867" width="17.7109375" style="84" customWidth="1"/>
    <col min="4868" max="4868" width="4.7109375" style="84" customWidth="1"/>
    <col min="4869" max="4870" width="14.7109375" style="84" customWidth="1"/>
    <col min="4871" max="5120" width="11.5703125" style="84"/>
    <col min="5121" max="5121" width="41.7109375" style="84" customWidth="1"/>
    <col min="5122" max="5123" width="17.7109375" style="84" customWidth="1"/>
    <col min="5124" max="5124" width="4.7109375" style="84" customWidth="1"/>
    <col min="5125" max="5126" width="14.7109375" style="84" customWidth="1"/>
    <col min="5127" max="5376" width="11.5703125" style="84"/>
    <col min="5377" max="5377" width="41.7109375" style="84" customWidth="1"/>
    <col min="5378" max="5379" width="17.7109375" style="84" customWidth="1"/>
    <col min="5380" max="5380" width="4.7109375" style="84" customWidth="1"/>
    <col min="5381" max="5382" width="14.7109375" style="84" customWidth="1"/>
    <col min="5383" max="5632" width="11.5703125" style="84"/>
    <col min="5633" max="5633" width="41.7109375" style="84" customWidth="1"/>
    <col min="5634" max="5635" width="17.7109375" style="84" customWidth="1"/>
    <col min="5636" max="5636" width="4.7109375" style="84" customWidth="1"/>
    <col min="5637" max="5638" width="14.7109375" style="84" customWidth="1"/>
    <col min="5639" max="5888" width="11.5703125" style="84"/>
    <col min="5889" max="5889" width="41.7109375" style="84" customWidth="1"/>
    <col min="5890" max="5891" width="17.7109375" style="84" customWidth="1"/>
    <col min="5892" max="5892" width="4.7109375" style="84" customWidth="1"/>
    <col min="5893" max="5894" width="14.7109375" style="84" customWidth="1"/>
    <col min="5895" max="6144" width="11.5703125" style="84"/>
    <col min="6145" max="6145" width="41.7109375" style="84" customWidth="1"/>
    <col min="6146" max="6147" width="17.7109375" style="84" customWidth="1"/>
    <col min="6148" max="6148" width="4.7109375" style="84" customWidth="1"/>
    <col min="6149" max="6150" width="14.7109375" style="84" customWidth="1"/>
    <col min="6151" max="6400" width="11.5703125" style="84"/>
    <col min="6401" max="6401" width="41.7109375" style="84" customWidth="1"/>
    <col min="6402" max="6403" width="17.7109375" style="84" customWidth="1"/>
    <col min="6404" max="6404" width="4.7109375" style="84" customWidth="1"/>
    <col min="6405" max="6406" width="14.7109375" style="84" customWidth="1"/>
    <col min="6407" max="6656" width="11.5703125" style="84"/>
    <col min="6657" max="6657" width="41.7109375" style="84" customWidth="1"/>
    <col min="6658" max="6659" width="17.7109375" style="84" customWidth="1"/>
    <col min="6660" max="6660" width="4.7109375" style="84" customWidth="1"/>
    <col min="6661" max="6662" width="14.7109375" style="84" customWidth="1"/>
    <col min="6663" max="6912" width="11.5703125" style="84"/>
    <col min="6913" max="6913" width="41.7109375" style="84" customWidth="1"/>
    <col min="6914" max="6915" width="17.7109375" style="84" customWidth="1"/>
    <col min="6916" max="6916" width="4.7109375" style="84" customWidth="1"/>
    <col min="6917" max="6918" width="14.7109375" style="84" customWidth="1"/>
    <col min="6919" max="7168" width="11.5703125" style="84"/>
    <col min="7169" max="7169" width="41.7109375" style="84" customWidth="1"/>
    <col min="7170" max="7171" width="17.7109375" style="84" customWidth="1"/>
    <col min="7172" max="7172" width="4.7109375" style="84" customWidth="1"/>
    <col min="7173" max="7174" width="14.7109375" style="84" customWidth="1"/>
    <col min="7175" max="7424" width="11.5703125" style="84"/>
    <col min="7425" max="7425" width="41.7109375" style="84" customWidth="1"/>
    <col min="7426" max="7427" width="17.7109375" style="84" customWidth="1"/>
    <col min="7428" max="7428" width="4.7109375" style="84" customWidth="1"/>
    <col min="7429" max="7430" width="14.7109375" style="84" customWidth="1"/>
    <col min="7431" max="7680" width="11.5703125" style="84"/>
    <col min="7681" max="7681" width="41.7109375" style="84" customWidth="1"/>
    <col min="7682" max="7683" width="17.7109375" style="84" customWidth="1"/>
    <col min="7684" max="7684" width="4.7109375" style="84" customWidth="1"/>
    <col min="7685" max="7686" width="14.7109375" style="84" customWidth="1"/>
    <col min="7687" max="7936" width="11.5703125" style="84"/>
    <col min="7937" max="7937" width="41.7109375" style="84" customWidth="1"/>
    <col min="7938" max="7939" width="17.7109375" style="84" customWidth="1"/>
    <col min="7940" max="7940" width="4.7109375" style="84" customWidth="1"/>
    <col min="7941" max="7942" width="14.7109375" style="84" customWidth="1"/>
    <col min="7943" max="8192" width="11.5703125" style="84"/>
    <col min="8193" max="8193" width="41.7109375" style="84" customWidth="1"/>
    <col min="8194" max="8195" width="17.7109375" style="84" customWidth="1"/>
    <col min="8196" max="8196" width="4.7109375" style="84" customWidth="1"/>
    <col min="8197" max="8198" width="14.7109375" style="84" customWidth="1"/>
    <col min="8199" max="8448" width="11.5703125" style="84"/>
    <col min="8449" max="8449" width="41.7109375" style="84" customWidth="1"/>
    <col min="8450" max="8451" width="17.7109375" style="84" customWidth="1"/>
    <col min="8452" max="8452" width="4.7109375" style="84" customWidth="1"/>
    <col min="8453" max="8454" width="14.7109375" style="84" customWidth="1"/>
    <col min="8455" max="8704" width="11.5703125" style="84"/>
    <col min="8705" max="8705" width="41.7109375" style="84" customWidth="1"/>
    <col min="8706" max="8707" width="17.7109375" style="84" customWidth="1"/>
    <col min="8708" max="8708" width="4.7109375" style="84" customWidth="1"/>
    <col min="8709" max="8710" width="14.7109375" style="84" customWidth="1"/>
    <col min="8711" max="8960" width="11.5703125" style="84"/>
    <col min="8961" max="8961" width="41.7109375" style="84" customWidth="1"/>
    <col min="8962" max="8963" width="17.7109375" style="84" customWidth="1"/>
    <col min="8964" max="8964" width="4.7109375" style="84" customWidth="1"/>
    <col min="8965" max="8966" width="14.7109375" style="84" customWidth="1"/>
    <col min="8967" max="9216" width="11.5703125" style="84"/>
    <col min="9217" max="9217" width="41.7109375" style="84" customWidth="1"/>
    <col min="9218" max="9219" width="17.7109375" style="84" customWidth="1"/>
    <col min="9220" max="9220" width="4.7109375" style="84" customWidth="1"/>
    <col min="9221" max="9222" width="14.7109375" style="84" customWidth="1"/>
    <col min="9223" max="9472" width="11.5703125" style="84"/>
    <col min="9473" max="9473" width="41.7109375" style="84" customWidth="1"/>
    <col min="9474" max="9475" width="17.7109375" style="84" customWidth="1"/>
    <col min="9476" max="9476" width="4.7109375" style="84" customWidth="1"/>
    <col min="9477" max="9478" width="14.7109375" style="84" customWidth="1"/>
    <col min="9479" max="9728" width="11.5703125" style="84"/>
    <col min="9729" max="9729" width="41.7109375" style="84" customWidth="1"/>
    <col min="9730" max="9731" width="17.7109375" style="84" customWidth="1"/>
    <col min="9732" max="9732" width="4.7109375" style="84" customWidth="1"/>
    <col min="9733" max="9734" width="14.7109375" style="84" customWidth="1"/>
    <col min="9735" max="9984" width="11.5703125" style="84"/>
    <col min="9985" max="9985" width="41.7109375" style="84" customWidth="1"/>
    <col min="9986" max="9987" width="17.7109375" style="84" customWidth="1"/>
    <col min="9988" max="9988" width="4.7109375" style="84" customWidth="1"/>
    <col min="9989" max="9990" width="14.7109375" style="84" customWidth="1"/>
    <col min="9991" max="10240" width="11.5703125" style="84"/>
    <col min="10241" max="10241" width="41.7109375" style="84" customWidth="1"/>
    <col min="10242" max="10243" width="17.7109375" style="84" customWidth="1"/>
    <col min="10244" max="10244" width="4.7109375" style="84" customWidth="1"/>
    <col min="10245" max="10246" width="14.7109375" style="84" customWidth="1"/>
    <col min="10247" max="10496" width="11.5703125" style="84"/>
    <col min="10497" max="10497" width="41.7109375" style="84" customWidth="1"/>
    <col min="10498" max="10499" width="17.7109375" style="84" customWidth="1"/>
    <col min="10500" max="10500" width="4.7109375" style="84" customWidth="1"/>
    <col min="10501" max="10502" width="14.7109375" style="84" customWidth="1"/>
    <col min="10503" max="10752" width="11.5703125" style="84"/>
    <col min="10753" max="10753" width="41.7109375" style="84" customWidth="1"/>
    <col min="10754" max="10755" width="17.7109375" style="84" customWidth="1"/>
    <col min="10756" max="10756" width="4.7109375" style="84" customWidth="1"/>
    <col min="10757" max="10758" width="14.7109375" style="84" customWidth="1"/>
    <col min="10759" max="11008" width="11.5703125" style="84"/>
    <col min="11009" max="11009" width="41.7109375" style="84" customWidth="1"/>
    <col min="11010" max="11011" width="17.7109375" style="84" customWidth="1"/>
    <col min="11012" max="11012" width="4.7109375" style="84" customWidth="1"/>
    <col min="11013" max="11014" width="14.7109375" style="84" customWidth="1"/>
    <col min="11015" max="11264" width="11.5703125" style="84"/>
    <col min="11265" max="11265" width="41.7109375" style="84" customWidth="1"/>
    <col min="11266" max="11267" width="17.7109375" style="84" customWidth="1"/>
    <col min="11268" max="11268" width="4.7109375" style="84" customWidth="1"/>
    <col min="11269" max="11270" width="14.7109375" style="84" customWidth="1"/>
    <col min="11271" max="11520" width="11.5703125" style="84"/>
    <col min="11521" max="11521" width="41.7109375" style="84" customWidth="1"/>
    <col min="11522" max="11523" width="17.7109375" style="84" customWidth="1"/>
    <col min="11524" max="11524" width="4.7109375" style="84" customWidth="1"/>
    <col min="11525" max="11526" width="14.7109375" style="84" customWidth="1"/>
    <col min="11527" max="11776" width="11.5703125" style="84"/>
    <col min="11777" max="11777" width="41.7109375" style="84" customWidth="1"/>
    <col min="11778" max="11779" width="17.7109375" style="84" customWidth="1"/>
    <col min="11780" max="11780" width="4.7109375" style="84" customWidth="1"/>
    <col min="11781" max="11782" width="14.7109375" style="84" customWidth="1"/>
    <col min="11783" max="12032" width="11.5703125" style="84"/>
    <col min="12033" max="12033" width="41.7109375" style="84" customWidth="1"/>
    <col min="12034" max="12035" width="17.7109375" style="84" customWidth="1"/>
    <col min="12036" max="12036" width="4.7109375" style="84" customWidth="1"/>
    <col min="12037" max="12038" width="14.7109375" style="84" customWidth="1"/>
    <col min="12039" max="12288" width="11.5703125" style="84"/>
    <col min="12289" max="12289" width="41.7109375" style="84" customWidth="1"/>
    <col min="12290" max="12291" width="17.7109375" style="84" customWidth="1"/>
    <col min="12292" max="12292" width="4.7109375" style="84" customWidth="1"/>
    <col min="12293" max="12294" width="14.7109375" style="84" customWidth="1"/>
    <col min="12295" max="12544" width="11.5703125" style="84"/>
    <col min="12545" max="12545" width="41.7109375" style="84" customWidth="1"/>
    <col min="12546" max="12547" width="17.7109375" style="84" customWidth="1"/>
    <col min="12548" max="12548" width="4.7109375" style="84" customWidth="1"/>
    <col min="12549" max="12550" width="14.7109375" style="84" customWidth="1"/>
    <col min="12551" max="12800" width="11.5703125" style="84"/>
    <col min="12801" max="12801" width="41.7109375" style="84" customWidth="1"/>
    <col min="12802" max="12803" width="17.7109375" style="84" customWidth="1"/>
    <col min="12804" max="12804" width="4.7109375" style="84" customWidth="1"/>
    <col min="12805" max="12806" width="14.7109375" style="84" customWidth="1"/>
    <col min="12807" max="13056" width="11.5703125" style="84"/>
    <col min="13057" max="13057" width="41.7109375" style="84" customWidth="1"/>
    <col min="13058" max="13059" width="17.7109375" style="84" customWidth="1"/>
    <col min="13060" max="13060" width="4.7109375" style="84" customWidth="1"/>
    <col min="13061" max="13062" width="14.7109375" style="84" customWidth="1"/>
    <col min="13063" max="13312" width="11.5703125" style="84"/>
    <col min="13313" max="13313" width="41.7109375" style="84" customWidth="1"/>
    <col min="13314" max="13315" width="17.7109375" style="84" customWidth="1"/>
    <col min="13316" max="13316" width="4.7109375" style="84" customWidth="1"/>
    <col min="13317" max="13318" width="14.7109375" style="84" customWidth="1"/>
    <col min="13319" max="13568" width="11.5703125" style="84"/>
    <col min="13569" max="13569" width="41.7109375" style="84" customWidth="1"/>
    <col min="13570" max="13571" width="17.7109375" style="84" customWidth="1"/>
    <col min="13572" max="13572" width="4.7109375" style="84" customWidth="1"/>
    <col min="13573" max="13574" width="14.7109375" style="84" customWidth="1"/>
    <col min="13575" max="13824" width="11.5703125" style="84"/>
    <col min="13825" max="13825" width="41.7109375" style="84" customWidth="1"/>
    <col min="13826" max="13827" width="17.7109375" style="84" customWidth="1"/>
    <col min="13828" max="13828" width="4.7109375" style="84" customWidth="1"/>
    <col min="13829" max="13830" width="14.7109375" style="84" customWidth="1"/>
    <col min="13831" max="14080" width="11.5703125" style="84"/>
    <col min="14081" max="14081" width="41.7109375" style="84" customWidth="1"/>
    <col min="14082" max="14083" width="17.7109375" style="84" customWidth="1"/>
    <col min="14084" max="14084" width="4.7109375" style="84" customWidth="1"/>
    <col min="14085" max="14086" width="14.7109375" style="84" customWidth="1"/>
    <col min="14087" max="14336" width="11.5703125" style="84"/>
    <col min="14337" max="14337" width="41.7109375" style="84" customWidth="1"/>
    <col min="14338" max="14339" width="17.7109375" style="84" customWidth="1"/>
    <col min="14340" max="14340" width="4.7109375" style="84" customWidth="1"/>
    <col min="14341" max="14342" width="14.7109375" style="84" customWidth="1"/>
    <col min="14343" max="14592" width="11.5703125" style="84"/>
    <col min="14593" max="14593" width="41.7109375" style="84" customWidth="1"/>
    <col min="14594" max="14595" width="17.7109375" style="84" customWidth="1"/>
    <col min="14596" max="14596" width="4.7109375" style="84" customWidth="1"/>
    <col min="14597" max="14598" width="14.7109375" style="84" customWidth="1"/>
    <col min="14599" max="14848" width="11.5703125" style="84"/>
    <col min="14849" max="14849" width="41.7109375" style="84" customWidth="1"/>
    <col min="14850" max="14851" width="17.7109375" style="84" customWidth="1"/>
    <col min="14852" max="14852" width="4.7109375" style="84" customWidth="1"/>
    <col min="14853" max="14854" width="14.7109375" style="84" customWidth="1"/>
    <col min="14855" max="15104" width="11.5703125" style="84"/>
    <col min="15105" max="15105" width="41.7109375" style="84" customWidth="1"/>
    <col min="15106" max="15107" width="17.7109375" style="84" customWidth="1"/>
    <col min="15108" max="15108" width="4.7109375" style="84" customWidth="1"/>
    <col min="15109" max="15110" width="14.7109375" style="84" customWidth="1"/>
    <col min="15111" max="15360" width="11.5703125" style="84"/>
    <col min="15361" max="15361" width="41.7109375" style="84" customWidth="1"/>
    <col min="15362" max="15363" width="17.7109375" style="84" customWidth="1"/>
    <col min="15364" max="15364" width="4.7109375" style="84" customWidth="1"/>
    <col min="15365" max="15366" width="14.7109375" style="84" customWidth="1"/>
    <col min="15367" max="15616" width="11.5703125" style="84"/>
    <col min="15617" max="15617" width="41.7109375" style="84" customWidth="1"/>
    <col min="15618" max="15619" width="17.7109375" style="84" customWidth="1"/>
    <col min="15620" max="15620" width="4.7109375" style="84" customWidth="1"/>
    <col min="15621" max="15622" width="14.7109375" style="84" customWidth="1"/>
    <col min="15623" max="15872" width="11.5703125" style="84"/>
    <col min="15873" max="15873" width="41.7109375" style="84" customWidth="1"/>
    <col min="15874" max="15875" width="17.7109375" style="84" customWidth="1"/>
    <col min="15876" max="15876" width="4.7109375" style="84" customWidth="1"/>
    <col min="15877" max="15878" width="14.7109375" style="84" customWidth="1"/>
    <col min="15879" max="16128" width="11.5703125" style="84"/>
    <col min="16129" max="16129" width="41.7109375" style="84" customWidth="1"/>
    <col min="16130" max="16131" width="17.7109375" style="84" customWidth="1"/>
    <col min="16132" max="16132" width="4.7109375" style="84" customWidth="1"/>
    <col min="16133" max="16134" width="14.7109375" style="84" customWidth="1"/>
    <col min="16135" max="16384" width="11.5703125" style="84"/>
  </cols>
  <sheetData>
    <row r="1" spans="1:6" ht="49.9" customHeight="1">
      <c r="A1" s="133" t="s">
        <v>323</v>
      </c>
      <c r="B1" s="133"/>
      <c r="C1" s="133"/>
      <c r="D1" s="133"/>
      <c r="E1" s="133"/>
      <c r="F1" s="133"/>
    </row>
    <row r="2" spans="1:6" ht="15" thickBot="1">
      <c r="D2" s="204"/>
    </row>
    <row r="3" spans="1:6" ht="19.899999999999999" customHeight="1" thickBot="1">
      <c r="D3" s="88"/>
      <c r="E3" s="1072" t="s">
        <v>65</v>
      </c>
      <c r="F3" s="1073"/>
    </row>
    <row r="4" spans="1:6" ht="34.9" customHeight="1" thickBot="1">
      <c r="A4" s="753" t="s">
        <v>324</v>
      </c>
      <c r="B4" s="753" t="s">
        <v>330</v>
      </c>
      <c r="C4" s="754" t="s">
        <v>331</v>
      </c>
      <c r="D4" s="88"/>
      <c r="E4" s="753" t="s">
        <v>58</v>
      </c>
      <c r="F4" s="929" t="s">
        <v>110</v>
      </c>
    </row>
    <row r="5" spans="1:6" ht="19.899999999999999" customHeight="1">
      <c r="A5" s="357" t="s">
        <v>325</v>
      </c>
      <c r="B5" s="351">
        <v>178450</v>
      </c>
      <c r="C5" s="353">
        <v>209770</v>
      </c>
      <c r="D5" s="88"/>
      <c r="E5" s="930">
        <f>C5-B5</f>
        <v>31320</v>
      </c>
      <c r="F5" s="931">
        <f>(C5-B5)/B5</f>
        <v>0.17551134771644719</v>
      </c>
    </row>
    <row r="6" spans="1:6" ht="19.899999999999999" customHeight="1">
      <c r="A6" s="358" t="s">
        <v>326</v>
      </c>
      <c r="B6" s="354">
        <v>60125</v>
      </c>
      <c r="C6" s="355">
        <v>64066</v>
      </c>
      <c r="E6" s="932">
        <f>C6-B6</f>
        <v>3941</v>
      </c>
      <c r="F6" s="933">
        <f>(C6-B6)/B6</f>
        <v>6.554677754677754E-2</v>
      </c>
    </row>
    <row r="7" spans="1:6" ht="19.899999999999999" customHeight="1">
      <c r="A7" s="358" t="s">
        <v>327</v>
      </c>
      <c r="B7" s="354">
        <v>91687</v>
      </c>
      <c r="C7" s="355">
        <v>83808</v>
      </c>
      <c r="E7" s="932">
        <f>C7-B7</f>
        <v>-7879</v>
      </c>
      <c r="F7" s="933">
        <f>(C7-B7)/B7</f>
        <v>-8.5933665623261754E-2</v>
      </c>
    </row>
    <row r="8" spans="1:6" ht="19.899999999999999" customHeight="1" thickBot="1">
      <c r="A8" s="359" t="s">
        <v>328</v>
      </c>
      <c r="B8" s="352"/>
      <c r="C8" s="356">
        <v>66346</v>
      </c>
      <c r="E8" s="934">
        <f>C8-B8</f>
        <v>66346</v>
      </c>
      <c r="F8" s="935"/>
    </row>
    <row r="9" spans="1:6">
      <c r="E9" s="112"/>
      <c r="F9" s="112"/>
    </row>
    <row r="10" spans="1:6" ht="19.899999999999999" customHeight="1" thickBot="1">
      <c r="A10" s="755" t="s">
        <v>329</v>
      </c>
      <c r="B10" s="756">
        <v>209340.79368064701</v>
      </c>
      <c r="C10" s="756">
        <v>222613</v>
      </c>
      <c r="E10" s="936">
        <f>C10-B10</f>
        <v>13272.20631935299</v>
      </c>
      <c r="F10" s="937">
        <f>(C10-B10)/B10</f>
        <v>6.3399999999999859E-2</v>
      </c>
    </row>
  </sheetData>
  <mergeCells count="1">
    <mergeCell ref="E3:F3"/>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L22" sqref="L22"/>
    </sheetView>
  </sheetViews>
  <sheetFormatPr baseColWidth="10" defaultRowHeight="12.75"/>
  <cols>
    <col min="1" max="1" width="12.7109375" style="84" customWidth="1"/>
    <col min="2" max="3" width="15.7109375" style="84" customWidth="1"/>
    <col min="4" max="256" width="11.5703125" style="84"/>
    <col min="257" max="257" width="12.7109375" style="84" customWidth="1"/>
    <col min="258" max="259" width="15.7109375" style="84" customWidth="1"/>
    <col min="260" max="512" width="11.5703125" style="84"/>
    <col min="513" max="513" width="12.7109375" style="84" customWidth="1"/>
    <col min="514" max="515" width="15.7109375" style="84" customWidth="1"/>
    <col min="516" max="768" width="11.5703125" style="84"/>
    <col min="769" max="769" width="12.7109375" style="84" customWidth="1"/>
    <col min="770" max="771" width="15.7109375" style="84" customWidth="1"/>
    <col min="772" max="1024" width="11.5703125" style="84"/>
    <col min="1025" max="1025" width="12.7109375" style="84" customWidth="1"/>
    <col min="1026" max="1027" width="15.7109375" style="84" customWidth="1"/>
    <col min="1028" max="1280" width="11.5703125" style="84"/>
    <col min="1281" max="1281" width="12.7109375" style="84" customWidth="1"/>
    <col min="1282" max="1283" width="15.7109375" style="84" customWidth="1"/>
    <col min="1284" max="1536" width="11.5703125" style="84"/>
    <col min="1537" max="1537" width="12.7109375" style="84" customWidth="1"/>
    <col min="1538" max="1539" width="15.7109375" style="84" customWidth="1"/>
    <col min="1540" max="1792" width="11.5703125" style="84"/>
    <col min="1793" max="1793" width="12.7109375" style="84" customWidth="1"/>
    <col min="1794" max="1795" width="15.7109375" style="84" customWidth="1"/>
    <col min="1796" max="2048" width="11.5703125" style="84"/>
    <col min="2049" max="2049" width="12.7109375" style="84" customWidth="1"/>
    <col min="2050" max="2051" width="15.7109375" style="84" customWidth="1"/>
    <col min="2052" max="2304" width="11.5703125" style="84"/>
    <col min="2305" max="2305" width="12.7109375" style="84" customWidth="1"/>
    <col min="2306" max="2307" width="15.7109375" style="84" customWidth="1"/>
    <col min="2308" max="2560" width="11.5703125" style="84"/>
    <col min="2561" max="2561" width="12.7109375" style="84" customWidth="1"/>
    <col min="2562" max="2563" width="15.7109375" style="84" customWidth="1"/>
    <col min="2564" max="2816" width="11.5703125" style="84"/>
    <col min="2817" max="2817" width="12.7109375" style="84" customWidth="1"/>
    <col min="2818" max="2819" width="15.7109375" style="84" customWidth="1"/>
    <col min="2820" max="3072" width="11.5703125" style="84"/>
    <col min="3073" max="3073" width="12.7109375" style="84" customWidth="1"/>
    <col min="3074" max="3075" width="15.7109375" style="84" customWidth="1"/>
    <col min="3076" max="3328" width="11.5703125" style="84"/>
    <col min="3329" max="3329" width="12.7109375" style="84" customWidth="1"/>
    <col min="3330" max="3331" width="15.7109375" style="84" customWidth="1"/>
    <col min="3332" max="3584" width="11.5703125" style="84"/>
    <col min="3585" max="3585" width="12.7109375" style="84" customWidth="1"/>
    <col min="3586" max="3587" width="15.7109375" style="84" customWidth="1"/>
    <col min="3588" max="3840" width="11.5703125" style="84"/>
    <col min="3841" max="3841" width="12.7109375" style="84" customWidth="1"/>
    <col min="3842" max="3843" width="15.7109375" style="84" customWidth="1"/>
    <col min="3844" max="4096" width="11.5703125" style="84"/>
    <col min="4097" max="4097" width="12.7109375" style="84" customWidth="1"/>
    <col min="4098" max="4099" width="15.7109375" style="84" customWidth="1"/>
    <col min="4100" max="4352" width="11.5703125" style="84"/>
    <col min="4353" max="4353" width="12.7109375" style="84" customWidth="1"/>
    <col min="4354" max="4355" width="15.7109375" style="84" customWidth="1"/>
    <col min="4356" max="4608" width="11.5703125" style="84"/>
    <col min="4609" max="4609" width="12.7109375" style="84" customWidth="1"/>
    <col min="4610" max="4611" width="15.7109375" style="84" customWidth="1"/>
    <col min="4612" max="4864" width="11.5703125" style="84"/>
    <col min="4865" max="4865" width="12.7109375" style="84" customWidth="1"/>
    <col min="4866" max="4867" width="15.7109375" style="84" customWidth="1"/>
    <col min="4868" max="5120" width="11.5703125" style="84"/>
    <col min="5121" max="5121" width="12.7109375" style="84" customWidth="1"/>
    <col min="5122" max="5123" width="15.7109375" style="84" customWidth="1"/>
    <col min="5124" max="5376" width="11.5703125" style="84"/>
    <col min="5377" max="5377" width="12.7109375" style="84" customWidth="1"/>
    <col min="5378" max="5379" width="15.7109375" style="84" customWidth="1"/>
    <col min="5380" max="5632" width="11.5703125" style="84"/>
    <col min="5633" max="5633" width="12.7109375" style="84" customWidth="1"/>
    <col min="5634" max="5635" width="15.7109375" style="84" customWidth="1"/>
    <col min="5636" max="5888" width="11.5703125" style="84"/>
    <col min="5889" max="5889" width="12.7109375" style="84" customWidth="1"/>
    <col min="5890" max="5891" width="15.7109375" style="84" customWidth="1"/>
    <col min="5892" max="6144" width="11.5703125" style="84"/>
    <col min="6145" max="6145" width="12.7109375" style="84" customWidth="1"/>
    <col min="6146" max="6147" width="15.7109375" style="84" customWidth="1"/>
    <col min="6148" max="6400" width="11.5703125" style="84"/>
    <col min="6401" max="6401" width="12.7109375" style="84" customWidth="1"/>
    <col min="6402" max="6403" width="15.7109375" style="84" customWidth="1"/>
    <col min="6404" max="6656" width="11.5703125" style="84"/>
    <col min="6657" max="6657" width="12.7109375" style="84" customWidth="1"/>
    <col min="6658" max="6659" width="15.7109375" style="84" customWidth="1"/>
    <col min="6660" max="6912" width="11.5703125" style="84"/>
    <col min="6913" max="6913" width="12.7109375" style="84" customWidth="1"/>
    <col min="6914" max="6915" width="15.7109375" style="84" customWidth="1"/>
    <col min="6916" max="7168" width="11.5703125" style="84"/>
    <col min="7169" max="7169" width="12.7109375" style="84" customWidth="1"/>
    <col min="7170" max="7171" width="15.7109375" style="84" customWidth="1"/>
    <col min="7172" max="7424" width="11.5703125" style="84"/>
    <col min="7425" max="7425" width="12.7109375" style="84" customWidth="1"/>
    <col min="7426" max="7427" width="15.7109375" style="84" customWidth="1"/>
    <col min="7428" max="7680" width="11.5703125" style="84"/>
    <col min="7681" max="7681" width="12.7109375" style="84" customWidth="1"/>
    <col min="7682" max="7683" width="15.7109375" style="84" customWidth="1"/>
    <col min="7684" max="7936" width="11.5703125" style="84"/>
    <col min="7937" max="7937" width="12.7109375" style="84" customWidth="1"/>
    <col min="7938" max="7939" width="15.7109375" style="84" customWidth="1"/>
    <col min="7940" max="8192" width="11.5703125" style="84"/>
    <col min="8193" max="8193" width="12.7109375" style="84" customWidth="1"/>
    <col min="8194" max="8195" width="15.7109375" style="84" customWidth="1"/>
    <col min="8196" max="8448" width="11.5703125" style="84"/>
    <col min="8449" max="8449" width="12.7109375" style="84" customWidth="1"/>
    <col min="8450" max="8451" width="15.7109375" style="84" customWidth="1"/>
    <col min="8452" max="8704" width="11.5703125" style="84"/>
    <col min="8705" max="8705" width="12.7109375" style="84" customWidth="1"/>
    <col min="8706" max="8707" width="15.7109375" style="84" customWidth="1"/>
    <col min="8708" max="8960" width="11.5703125" style="84"/>
    <col min="8961" max="8961" width="12.7109375" style="84" customWidth="1"/>
    <col min="8962" max="8963" width="15.7109375" style="84" customWidth="1"/>
    <col min="8964" max="9216" width="11.5703125" style="84"/>
    <col min="9217" max="9217" width="12.7109375" style="84" customWidth="1"/>
    <col min="9218" max="9219" width="15.7109375" style="84" customWidth="1"/>
    <col min="9220" max="9472" width="11.5703125" style="84"/>
    <col min="9473" max="9473" width="12.7109375" style="84" customWidth="1"/>
    <col min="9474" max="9475" width="15.7109375" style="84" customWidth="1"/>
    <col min="9476" max="9728" width="11.5703125" style="84"/>
    <col min="9729" max="9729" width="12.7109375" style="84" customWidth="1"/>
    <col min="9730" max="9731" width="15.7109375" style="84" customWidth="1"/>
    <col min="9732" max="9984" width="11.5703125" style="84"/>
    <col min="9985" max="9985" width="12.7109375" style="84" customWidth="1"/>
    <col min="9986" max="9987" width="15.7109375" style="84" customWidth="1"/>
    <col min="9988" max="10240" width="11.5703125" style="84"/>
    <col min="10241" max="10241" width="12.7109375" style="84" customWidth="1"/>
    <col min="10242" max="10243" width="15.7109375" style="84" customWidth="1"/>
    <col min="10244" max="10496" width="11.5703125" style="84"/>
    <col min="10497" max="10497" width="12.7109375" style="84" customWidth="1"/>
    <col min="10498" max="10499" width="15.7109375" style="84" customWidth="1"/>
    <col min="10500" max="10752" width="11.5703125" style="84"/>
    <col min="10753" max="10753" width="12.7109375" style="84" customWidth="1"/>
    <col min="10754" max="10755" width="15.7109375" style="84" customWidth="1"/>
    <col min="10756" max="11008" width="11.5703125" style="84"/>
    <col min="11009" max="11009" width="12.7109375" style="84" customWidth="1"/>
    <col min="11010" max="11011" width="15.7109375" style="84" customWidth="1"/>
    <col min="11012" max="11264" width="11.5703125" style="84"/>
    <col min="11265" max="11265" width="12.7109375" style="84" customWidth="1"/>
    <col min="11266" max="11267" width="15.7109375" style="84" customWidth="1"/>
    <col min="11268" max="11520" width="11.5703125" style="84"/>
    <col min="11521" max="11521" width="12.7109375" style="84" customWidth="1"/>
    <col min="11522" max="11523" width="15.7109375" style="84" customWidth="1"/>
    <col min="11524" max="11776" width="11.5703125" style="84"/>
    <col min="11777" max="11777" width="12.7109375" style="84" customWidth="1"/>
    <col min="11778" max="11779" width="15.7109375" style="84" customWidth="1"/>
    <col min="11780" max="12032" width="11.5703125" style="84"/>
    <col min="12033" max="12033" width="12.7109375" style="84" customWidth="1"/>
    <col min="12034" max="12035" width="15.7109375" style="84" customWidth="1"/>
    <col min="12036" max="12288" width="11.5703125" style="84"/>
    <col min="12289" max="12289" width="12.7109375" style="84" customWidth="1"/>
    <col min="12290" max="12291" width="15.7109375" style="84" customWidth="1"/>
    <col min="12292" max="12544" width="11.5703125" style="84"/>
    <col min="12545" max="12545" width="12.7109375" style="84" customWidth="1"/>
    <col min="12546" max="12547" width="15.7109375" style="84" customWidth="1"/>
    <col min="12548" max="12800" width="11.5703125" style="84"/>
    <col min="12801" max="12801" width="12.7109375" style="84" customWidth="1"/>
    <col min="12802" max="12803" width="15.7109375" style="84" customWidth="1"/>
    <col min="12804" max="13056" width="11.5703125" style="84"/>
    <col min="13057" max="13057" width="12.7109375" style="84" customWidth="1"/>
    <col min="13058" max="13059" width="15.7109375" style="84" customWidth="1"/>
    <col min="13060" max="13312" width="11.5703125" style="84"/>
    <col min="13313" max="13313" width="12.7109375" style="84" customWidth="1"/>
    <col min="13314" max="13315" width="15.7109375" style="84" customWidth="1"/>
    <col min="13316" max="13568" width="11.5703125" style="84"/>
    <col min="13569" max="13569" width="12.7109375" style="84" customWidth="1"/>
    <col min="13570" max="13571" width="15.7109375" style="84" customWidth="1"/>
    <col min="13572" max="13824" width="11.5703125" style="84"/>
    <col min="13825" max="13825" width="12.7109375" style="84" customWidth="1"/>
    <col min="13826" max="13827" width="15.7109375" style="84" customWidth="1"/>
    <col min="13828" max="14080" width="11.5703125" style="84"/>
    <col min="14081" max="14081" width="12.7109375" style="84" customWidth="1"/>
    <col min="14082" max="14083" width="15.7109375" style="84" customWidth="1"/>
    <col min="14084" max="14336" width="11.5703125" style="84"/>
    <col min="14337" max="14337" width="12.7109375" style="84" customWidth="1"/>
    <col min="14338" max="14339" width="15.7109375" style="84" customWidth="1"/>
    <col min="14340" max="14592" width="11.5703125" style="84"/>
    <col min="14593" max="14593" width="12.7109375" style="84" customWidth="1"/>
    <col min="14594" max="14595" width="15.7109375" style="84" customWidth="1"/>
    <col min="14596" max="14848" width="11.5703125" style="84"/>
    <col min="14849" max="14849" width="12.7109375" style="84" customWidth="1"/>
    <col min="14850" max="14851" width="15.7109375" style="84" customWidth="1"/>
    <col min="14852" max="15104" width="11.5703125" style="84"/>
    <col min="15105" max="15105" width="12.7109375" style="84" customWidth="1"/>
    <col min="15106" max="15107" width="15.7109375" style="84" customWidth="1"/>
    <col min="15108" max="15360" width="11.5703125" style="84"/>
    <col min="15361" max="15361" width="12.7109375" style="84" customWidth="1"/>
    <col min="15362" max="15363" width="15.7109375" style="84" customWidth="1"/>
    <col min="15364" max="15616" width="11.5703125" style="84"/>
    <col min="15617" max="15617" width="12.7109375" style="84" customWidth="1"/>
    <col min="15618" max="15619" width="15.7109375" style="84" customWidth="1"/>
    <col min="15620" max="15872" width="11.5703125" style="84"/>
    <col min="15873" max="15873" width="12.7109375" style="84" customWidth="1"/>
    <col min="15874" max="15875" width="15.7109375" style="84" customWidth="1"/>
    <col min="15876" max="16128" width="11.5703125" style="84"/>
    <col min="16129" max="16129" width="12.7109375" style="84" customWidth="1"/>
    <col min="16130" max="16131" width="15.7109375" style="84" customWidth="1"/>
    <col min="16132" max="16383" width="11.5703125" style="84"/>
    <col min="16384" max="16384" width="11.5703125" style="84" customWidth="1"/>
  </cols>
  <sheetData>
    <row r="1" spans="1:6" ht="49.9" customHeight="1">
      <c r="A1" s="133" t="s">
        <v>332</v>
      </c>
      <c r="B1" s="133"/>
      <c r="C1" s="133"/>
      <c r="D1" s="133"/>
      <c r="E1" s="133"/>
      <c r="F1" s="133"/>
    </row>
    <row r="30" spans="1:3" ht="13.5" thickBot="1"/>
    <row r="31" spans="1:3" ht="34.9" customHeight="1" thickBot="1">
      <c r="A31" s="1131" t="s">
        <v>171</v>
      </c>
      <c r="B31" s="186" t="s">
        <v>333</v>
      </c>
      <c r="C31"/>
    </row>
    <row r="32" spans="1:3" ht="18" customHeight="1">
      <c r="A32" s="327">
        <v>2009</v>
      </c>
      <c r="B32" s="394">
        <v>272948</v>
      </c>
      <c r="C32"/>
    </row>
    <row r="33" spans="1:3" ht="18" customHeight="1">
      <c r="A33" s="327">
        <v>2010</v>
      </c>
      <c r="B33" s="394">
        <v>308104</v>
      </c>
      <c r="C33"/>
    </row>
    <row r="34" spans="1:3" ht="18" customHeight="1">
      <c r="A34" s="327">
        <v>2011</v>
      </c>
      <c r="B34" s="394">
        <v>351953</v>
      </c>
      <c r="C34"/>
    </row>
    <row r="35" spans="1:3" ht="18" customHeight="1">
      <c r="A35" s="327">
        <v>2012</v>
      </c>
      <c r="B35" s="394">
        <v>382167</v>
      </c>
      <c r="C35"/>
    </row>
    <row r="36" spans="1:3" ht="18" customHeight="1">
      <c r="A36" s="327">
        <v>2013</v>
      </c>
      <c r="B36" s="394">
        <v>487117</v>
      </c>
      <c r="C36"/>
    </row>
    <row r="37" spans="1:3" ht="18" customHeight="1">
      <c r="A37" s="327">
        <v>2014</v>
      </c>
      <c r="B37" s="394">
        <v>418908</v>
      </c>
      <c r="C37"/>
    </row>
    <row r="38" spans="1:3" ht="18" customHeight="1">
      <c r="A38" s="327">
        <v>2015</v>
      </c>
      <c r="B38" s="394">
        <v>500668</v>
      </c>
      <c r="C38"/>
    </row>
    <row r="39" spans="1:3" ht="18" customHeight="1" thickBot="1">
      <c r="A39" s="328">
        <v>2016</v>
      </c>
      <c r="B39" s="396">
        <v>518976</v>
      </c>
      <c r="C39"/>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G21" sqref="G21"/>
    </sheetView>
  </sheetViews>
  <sheetFormatPr baseColWidth="10" defaultRowHeight="12.75"/>
  <cols>
    <col min="1" max="1" width="45.42578125" style="159" customWidth="1"/>
    <col min="2" max="3" width="14.7109375" style="159" customWidth="1"/>
    <col min="4" max="257" width="11.42578125" style="159"/>
    <col min="258" max="258" width="37" style="159" customWidth="1"/>
    <col min="259" max="259" width="14.7109375" style="159" customWidth="1"/>
    <col min="260" max="513" width="11.42578125" style="159"/>
    <col min="514" max="514" width="37" style="159" customWidth="1"/>
    <col min="515" max="515" width="14.7109375" style="159" customWidth="1"/>
    <col min="516" max="769" width="11.42578125" style="159"/>
    <col min="770" max="770" width="37" style="159" customWidth="1"/>
    <col min="771" max="771" width="14.7109375" style="159" customWidth="1"/>
    <col min="772" max="1025" width="11.42578125" style="159"/>
    <col min="1026" max="1026" width="37" style="159" customWidth="1"/>
    <col min="1027" max="1027" width="14.7109375" style="159" customWidth="1"/>
    <col min="1028" max="1281" width="11.42578125" style="159"/>
    <col min="1282" max="1282" width="37" style="159" customWidth="1"/>
    <col min="1283" max="1283" width="14.7109375" style="159" customWidth="1"/>
    <col min="1284" max="1537" width="11.42578125" style="159"/>
    <col min="1538" max="1538" width="37" style="159" customWidth="1"/>
    <col min="1539" max="1539" width="14.7109375" style="159" customWidth="1"/>
    <col min="1540" max="1793" width="11.42578125" style="159"/>
    <col min="1794" max="1794" width="37" style="159" customWidth="1"/>
    <col min="1795" max="1795" width="14.7109375" style="159" customWidth="1"/>
    <col min="1796" max="2049" width="11.42578125" style="159"/>
    <col min="2050" max="2050" width="37" style="159" customWidth="1"/>
    <col min="2051" max="2051" width="14.7109375" style="159" customWidth="1"/>
    <col min="2052" max="2305" width="11.42578125" style="159"/>
    <col min="2306" max="2306" width="37" style="159" customWidth="1"/>
    <col min="2307" max="2307" width="14.7109375" style="159" customWidth="1"/>
    <col min="2308" max="2561" width="11.42578125" style="159"/>
    <col min="2562" max="2562" width="37" style="159" customWidth="1"/>
    <col min="2563" max="2563" width="14.7109375" style="159" customWidth="1"/>
    <col min="2564" max="2817" width="11.42578125" style="159"/>
    <col min="2818" max="2818" width="37" style="159" customWidth="1"/>
    <col min="2819" max="2819" width="14.7109375" style="159" customWidth="1"/>
    <col min="2820" max="3073" width="11.42578125" style="159"/>
    <col min="3074" max="3074" width="37" style="159" customWidth="1"/>
    <col min="3075" max="3075" width="14.7109375" style="159" customWidth="1"/>
    <col min="3076" max="3329" width="11.42578125" style="159"/>
    <col min="3330" max="3330" width="37" style="159" customWidth="1"/>
    <col min="3331" max="3331" width="14.7109375" style="159" customWidth="1"/>
    <col min="3332" max="3585" width="11.42578125" style="159"/>
    <col min="3586" max="3586" width="37" style="159" customWidth="1"/>
    <col min="3587" max="3587" width="14.7109375" style="159" customWidth="1"/>
    <col min="3588" max="3841" width="11.42578125" style="159"/>
    <col min="3842" max="3842" width="37" style="159" customWidth="1"/>
    <col min="3843" max="3843" width="14.7109375" style="159" customWidth="1"/>
    <col min="3844" max="4097" width="11.42578125" style="159"/>
    <col min="4098" max="4098" width="37" style="159" customWidth="1"/>
    <col min="4099" max="4099" width="14.7109375" style="159" customWidth="1"/>
    <col min="4100" max="4353" width="11.42578125" style="159"/>
    <col min="4354" max="4354" width="37" style="159" customWidth="1"/>
    <col min="4355" max="4355" width="14.7109375" style="159" customWidth="1"/>
    <col min="4356" max="4609" width="11.42578125" style="159"/>
    <col min="4610" max="4610" width="37" style="159" customWidth="1"/>
    <col min="4611" max="4611" width="14.7109375" style="159" customWidth="1"/>
    <col min="4612" max="4865" width="11.42578125" style="159"/>
    <col min="4866" max="4866" width="37" style="159" customWidth="1"/>
    <col min="4867" max="4867" width="14.7109375" style="159" customWidth="1"/>
    <col min="4868" max="5121" width="11.42578125" style="159"/>
    <col min="5122" max="5122" width="37" style="159" customWidth="1"/>
    <col min="5123" max="5123" width="14.7109375" style="159" customWidth="1"/>
    <col min="5124" max="5377" width="11.42578125" style="159"/>
    <col min="5378" max="5378" width="37" style="159" customWidth="1"/>
    <col min="5379" max="5379" width="14.7109375" style="159" customWidth="1"/>
    <col min="5380" max="5633" width="11.42578125" style="159"/>
    <col min="5634" max="5634" width="37" style="159" customWidth="1"/>
    <col min="5635" max="5635" width="14.7109375" style="159" customWidth="1"/>
    <col min="5636" max="5889" width="11.42578125" style="159"/>
    <col min="5890" max="5890" width="37" style="159" customWidth="1"/>
    <col min="5891" max="5891" width="14.7109375" style="159" customWidth="1"/>
    <col min="5892" max="6145" width="11.42578125" style="159"/>
    <col min="6146" max="6146" width="37" style="159" customWidth="1"/>
    <col min="6147" max="6147" width="14.7109375" style="159" customWidth="1"/>
    <col min="6148" max="6401" width="11.42578125" style="159"/>
    <col min="6402" max="6402" width="37" style="159" customWidth="1"/>
    <col min="6403" max="6403" width="14.7109375" style="159" customWidth="1"/>
    <col min="6404" max="6657" width="11.42578125" style="159"/>
    <col min="6658" max="6658" width="37" style="159" customWidth="1"/>
    <col min="6659" max="6659" width="14.7109375" style="159" customWidth="1"/>
    <col min="6660" max="6913" width="11.42578125" style="159"/>
    <col min="6914" max="6914" width="37" style="159" customWidth="1"/>
    <col min="6915" max="6915" width="14.7109375" style="159" customWidth="1"/>
    <col min="6916" max="7169" width="11.42578125" style="159"/>
    <col min="7170" max="7170" width="37" style="159" customWidth="1"/>
    <col min="7171" max="7171" width="14.7109375" style="159" customWidth="1"/>
    <col min="7172" max="7425" width="11.42578125" style="159"/>
    <col min="7426" max="7426" width="37" style="159" customWidth="1"/>
    <col min="7427" max="7427" width="14.7109375" style="159" customWidth="1"/>
    <col min="7428" max="7681" width="11.42578125" style="159"/>
    <col min="7682" max="7682" width="37" style="159" customWidth="1"/>
    <col min="7683" max="7683" width="14.7109375" style="159" customWidth="1"/>
    <col min="7684" max="7937" width="11.42578125" style="159"/>
    <col min="7938" max="7938" width="37" style="159" customWidth="1"/>
    <col min="7939" max="7939" width="14.7109375" style="159" customWidth="1"/>
    <col min="7940" max="8193" width="11.42578125" style="159"/>
    <col min="8194" max="8194" width="37" style="159" customWidth="1"/>
    <col min="8195" max="8195" width="14.7109375" style="159" customWidth="1"/>
    <col min="8196" max="8449" width="11.42578125" style="159"/>
    <col min="8450" max="8450" width="37" style="159" customWidth="1"/>
    <col min="8451" max="8451" width="14.7109375" style="159" customWidth="1"/>
    <col min="8452" max="8705" width="11.42578125" style="159"/>
    <col min="8706" max="8706" width="37" style="159" customWidth="1"/>
    <col min="8707" max="8707" width="14.7109375" style="159" customWidth="1"/>
    <col min="8708" max="8961" width="11.42578125" style="159"/>
    <col min="8962" max="8962" width="37" style="159" customWidth="1"/>
    <col min="8963" max="8963" width="14.7109375" style="159" customWidth="1"/>
    <col min="8964" max="9217" width="11.42578125" style="159"/>
    <col min="9218" max="9218" width="37" style="159" customWidth="1"/>
    <col min="9219" max="9219" width="14.7109375" style="159" customWidth="1"/>
    <col min="9220" max="9473" width="11.42578125" style="159"/>
    <col min="9474" max="9474" width="37" style="159" customWidth="1"/>
    <col min="9475" max="9475" width="14.7109375" style="159" customWidth="1"/>
    <col min="9476" max="9729" width="11.42578125" style="159"/>
    <col min="9730" max="9730" width="37" style="159" customWidth="1"/>
    <col min="9731" max="9731" width="14.7109375" style="159" customWidth="1"/>
    <col min="9732" max="9985" width="11.42578125" style="159"/>
    <col min="9986" max="9986" width="37" style="159" customWidth="1"/>
    <col min="9987" max="9987" width="14.7109375" style="159" customWidth="1"/>
    <col min="9988" max="10241" width="11.42578125" style="159"/>
    <col min="10242" max="10242" width="37" style="159" customWidth="1"/>
    <col min="10243" max="10243" width="14.7109375" style="159" customWidth="1"/>
    <col min="10244" max="10497" width="11.42578125" style="159"/>
    <col min="10498" max="10498" width="37" style="159" customWidth="1"/>
    <col min="10499" max="10499" width="14.7109375" style="159" customWidth="1"/>
    <col min="10500" max="10753" width="11.42578125" style="159"/>
    <col min="10754" max="10754" width="37" style="159" customWidth="1"/>
    <col min="10755" max="10755" width="14.7109375" style="159" customWidth="1"/>
    <col min="10756" max="11009" width="11.42578125" style="159"/>
    <col min="11010" max="11010" width="37" style="159" customWidth="1"/>
    <col min="11011" max="11011" width="14.7109375" style="159" customWidth="1"/>
    <col min="11012" max="11265" width="11.42578125" style="159"/>
    <col min="11266" max="11266" width="37" style="159" customWidth="1"/>
    <col min="11267" max="11267" width="14.7109375" style="159" customWidth="1"/>
    <col min="11268" max="11521" width="11.42578125" style="159"/>
    <col min="11522" max="11522" width="37" style="159" customWidth="1"/>
    <col min="11523" max="11523" width="14.7109375" style="159" customWidth="1"/>
    <col min="11524" max="11777" width="11.42578125" style="159"/>
    <col min="11778" max="11778" width="37" style="159" customWidth="1"/>
    <col min="11779" max="11779" width="14.7109375" style="159" customWidth="1"/>
    <col min="11780" max="12033" width="11.42578125" style="159"/>
    <col min="12034" max="12034" width="37" style="159" customWidth="1"/>
    <col min="12035" max="12035" width="14.7109375" style="159" customWidth="1"/>
    <col min="12036" max="12289" width="11.42578125" style="159"/>
    <col min="12290" max="12290" width="37" style="159" customWidth="1"/>
    <col min="12291" max="12291" width="14.7109375" style="159" customWidth="1"/>
    <col min="12292" max="12545" width="11.42578125" style="159"/>
    <col min="12546" max="12546" width="37" style="159" customWidth="1"/>
    <col min="12547" max="12547" width="14.7109375" style="159" customWidth="1"/>
    <col min="12548" max="12801" width="11.42578125" style="159"/>
    <col min="12802" max="12802" width="37" style="159" customWidth="1"/>
    <col min="12803" max="12803" width="14.7109375" style="159" customWidth="1"/>
    <col min="12804" max="13057" width="11.42578125" style="159"/>
    <col min="13058" max="13058" width="37" style="159" customWidth="1"/>
    <col min="13059" max="13059" width="14.7109375" style="159" customWidth="1"/>
    <col min="13060" max="13313" width="11.42578125" style="159"/>
    <col min="13314" max="13314" width="37" style="159" customWidth="1"/>
    <col min="13315" max="13315" width="14.7109375" style="159" customWidth="1"/>
    <col min="13316" max="13569" width="11.42578125" style="159"/>
    <col min="13570" max="13570" width="37" style="159" customWidth="1"/>
    <col min="13571" max="13571" width="14.7109375" style="159" customWidth="1"/>
    <col min="13572" max="13825" width="11.42578125" style="159"/>
    <col min="13826" max="13826" width="37" style="159" customWidth="1"/>
    <col min="13827" max="13827" width="14.7109375" style="159" customWidth="1"/>
    <col min="13828" max="14081" width="11.42578125" style="159"/>
    <col min="14082" max="14082" width="37" style="159" customWidth="1"/>
    <col min="14083" max="14083" width="14.7109375" style="159" customWidth="1"/>
    <col min="14084" max="14337" width="11.42578125" style="159"/>
    <col min="14338" max="14338" width="37" style="159" customWidth="1"/>
    <col min="14339" max="14339" width="14.7109375" style="159" customWidth="1"/>
    <col min="14340" max="14593" width="11.42578125" style="159"/>
    <col min="14594" max="14594" width="37" style="159" customWidth="1"/>
    <col min="14595" max="14595" width="14.7109375" style="159" customWidth="1"/>
    <col min="14596" max="14849" width="11.42578125" style="159"/>
    <col min="14850" max="14850" width="37" style="159" customWidth="1"/>
    <col min="14851" max="14851" width="14.7109375" style="159" customWidth="1"/>
    <col min="14852" max="15105" width="11.42578125" style="159"/>
    <col min="15106" max="15106" width="37" style="159" customWidth="1"/>
    <col min="15107" max="15107" width="14.7109375" style="159" customWidth="1"/>
    <col min="15108" max="15361" width="11.42578125" style="159"/>
    <col min="15362" max="15362" width="37" style="159" customWidth="1"/>
    <col min="15363" max="15363" width="14.7109375" style="159" customWidth="1"/>
    <col min="15364" max="15617" width="11.42578125" style="159"/>
    <col min="15618" max="15618" width="37" style="159" customWidth="1"/>
    <col min="15619" max="15619" width="14.7109375" style="159" customWidth="1"/>
    <col min="15620" max="15873" width="11.42578125" style="159"/>
    <col min="15874" max="15874" width="37" style="159" customWidth="1"/>
    <col min="15875" max="15875" width="14.7109375" style="159" customWidth="1"/>
    <col min="15876" max="16129" width="11.42578125" style="159"/>
    <col min="16130" max="16130" width="37" style="159" customWidth="1"/>
    <col min="16131" max="16131" width="14.7109375" style="159" customWidth="1"/>
    <col min="16132" max="16384" width="11.42578125" style="159"/>
  </cols>
  <sheetData>
    <row r="1" spans="1:8" ht="49.9" customHeight="1">
      <c r="A1" s="164" t="s">
        <v>670</v>
      </c>
      <c r="B1" s="164"/>
      <c r="C1" s="164"/>
      <c r="D1" s="164"/>
      <c r="E1" s="164"/>
      <c r="F1" s="157"/>
      <c r="G1" s="157"/>
      <c r="H1" s="157"/>
    </row>
    <row r="2" spans="1:8">
      <c r="A2" s="372"/>
    </row>
    <row r="3" spans="1:8" ht="21" customHeight="1" thickBot="1">
      <c r="A3" s="371" t="s">
        <v>334</v>
      </c>
    </row>
    <row r="4" spans="1:8" ht="25.5" customHeight="1" thickBot="1">
      <c r="B4" s="710" t="s">
        <v>335</v>
      </c>
      <c r="C4" s="710" t="s">
        <v>336</v>
      </c>
    </row>
    <row r="5" spans="1:8" ht="19.899999999999999" customHeight="1">
      <c r="A5" s="757" t="s">
        <v>337</v>
      </c>
      <c r="B5" s="366">
        <v>311844</v>
      </c>
      <c r="C5" s="366">
        <v>317077</v>
      </c>
    </row>
    <row r="6" spans="1:8" ht="19.899999999999999" customHeight="1" thickBot="1">
      <c r="A6" s="758" t="s">
        <v>338</v>
      </c>
      <c r="B6" s="367">
        <v>453833</v>
      </c>
      <c r="C6" s="367">
        <v>457429</v>
      </c>
    </row>
    <row r="8" spans="1:8" ht="21.75" customHeight="1" thickBot="1">
      <c r="A8" s="371" t="s">
        <v>339</v>
      </c>
    </row>
    <row r="9" spans="1:8" ht="27" customHeight="1" thickBot="1">
      <c r="B9" s="710" t="s">
        <v>35</v>
      </c>
      <c r="C9" s="710" t="s">
        <v>36</v>
      </c>
    </row>
    <row r="10" spans="1:8" ht="19.899999999999999" customHeight="1">
      <c r="A10" s="757" t="s">
        <v>340</v>
      </c>
      <c r="B10" s="602">
        <v>0.68100000000000005</v>
      </c>
      <c r="C10" s="602">
        <v>0.68</v>
      </c>
    </row>
    <row r="11" spans="1:8" ht="19.899999999999999" customHeight="1" thickBot="1">
      <c r="A11" s="758" t="s">
        <v>341</v>
      </c>
      <c r="B11" s="603">
        <v>0.32</v>
      </c>
      <c r="C11" s="603">
        <v>0.32</v>
      </c>
    </row>
    <row r="13" spans="1:8" ht="25.5" customHeight="1" thickBot="1">
      <c r="A13" s="371" t="s">
        <v>342</v>
      </c>
    </row>
    <row r="14" spans="1:8" ht="40.5" customHeight="1" thickBot="1">
      <c r="B14" s="710" t="s">
        <v>343</v>
      </c>
      <c r="C14" s="710" t="s">
        <v>344</v>
      </c>
    </row>
    <row r="15" spans="1:8" ht="19.899999999999999" customHeight="1">
      <c r="A15" s="757" t="s">
        <v>345</v>
      </c>
      <c r="B15" s="368">
        <v>112727.776</v>
      </c>
      <c r="C15" s="368">
        <v>124091.90700000001</v>
      </c>
    </row>
    <row r="16" spans="1:8" ht="19.899999999999999" customHeight="1">
      <c r="A16" s="759" t="s">
        <v>107</v>
      </c>
      <c r="B16" s="369">
        <v>-190649.90648000001</v>
      </c>
      <c r="C16" s="369">
        <v>-193818.82199999999</v>
      </c>
    </row>
    <row r="17" spans="1:3" ht="19.899999999999999" customHeight="1" thickBot="1">
      <c r="A17" s="758" t="s">
        <v>346</v>
      </c>
      <c r="B17" s="370">
        <v>-77922.130480000007</v>
      </c>
      <c r="C17" s="370">
        <v>-69726.914999999979</v>
      </c>
    </row>
    <row r="18" spans="1:3" customFormat="1" ht="19.899999999999999" customHeight="1" thickBot="1"/>
    <row r="19" spans="1:3" ht="18" customHeight="1">
      <c r="A19" s="1136" t="s">
        <v>347</v>
      </c>
      <c r="B19" s="368">
        <v>-896.63</v>
      </c>
      <c r="C19" s="368">
        <v>-895.2</v>
      </c>
    </row>
    <row r="20" spans="1:3" ht="18" customHeight="1" thickBot="1">
      <c r="A20" s="1137" t="s">
        <v>348</v>
      </c>
      <c r="B20" s="370">
        <v>1136.2</v>
      </c>
      <c r="C20" s="370">
        <v>1233.9100000000001</v>
      </c>
    </row>
    <row r="22" spans="1:3">
      <c r="A22" s="507" t="s">
        <v>349</v>
      </c>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G32" sqref="G32"/>
    </sheetView>
  </sheetViews>
  <sheetFormatPr baseColWidth="10" defaultRowHeight="12.75"/>
  <cols>
    <col min="1" max="2" width="16.7109375" style="84" customWidth="1"/>
    <col min="3" max="3" width="16.42578125" style="84" customWidth="1"/>
    <col min="4" max="255" width="11.42578125" style="84"/>
    <col min="256" max="256" width="12.7109375" style="84" customWidth="1"/>
    <col min="257" max="258" width="16.7109375" style="84" customWidth="1"/>
    <col min="259" max="511" width="11.42578125" style="84"/>
    <col min="512" max="512" width="12.7109375" style="84" customWidth="1"/>
    <col min="513" max="514" width="16.7109375" style="84" customWidth="1"/>
    <col min="515" max="767" width="11.42578125" style="84"/>
    <col min="768" max="768" width="12.7109375" style="84" customWidth="1"/>
    <col min="769" max="770" width="16.7109375" style="84" customWidth="1"/>
    <col min="771" max="1023" width="11.42578125" style="84"/>
    <col min="1024" max="1024" width="12.7109375" style="84" customWidth="1"/>
    <col min="1025" max="1026" width="16.7109375" style="84" customWidth="1"/>
    <col min="1027" max="1279" width="11.42578125" style="84"/>
    <col min="1280" max="1280" width="12.7109375" style="84" customWidth="1"/>
    <col min="1281" max="1282" width="16.7109375" style="84" customWidth="1"/>
    <col min="1283" max="1535" width="11.42578125" style="84"/>
    <col min="1536" max="1536" width="12.7109375" style="84" customWidth="1"/>
    <col min="1537" max="1538" width="16.7109375" style="84" customWidth="1"/>
    <col min="1539" max="1791" width="11.42578125" style="84"/>
    <col min="1792" max="1792" width="12.7109375" style="84" customWidth="1"/>
    <col min="1793" max="1794" width="16.7109375" style="84" customWidth="1"/>
    <col min="1795" max="2047" width="11.42578125" style="84"/>
    <col min="2048" max="2048" width="12.7109375" style="84" customWidth="1"/>
    <col min="2049" max="2050" width="16.7109375" style="84" customWidth="1"/>
    <col min="2051" max="2303" width="11.42578125" style="84"/>
    <col min="2304" max="2304" width="12.7109375" style="84" customWidth="1"/>
    <col min="2305" max="2306" width="16.7109375" style="84" customWidth="1"/>
    <col min="2307" max="2559" width="11.42578125" style="84"/>
    <col min="2560" max="2560" width="12.7109375" style="84" customWidth="1"/>
    <col min="2561" max="2562" width="16.7109375" style="84" customWidth="1"/>
    <col min="2563" max="2815" width="11.42578125" style="84"/>
    <col min="2816" max="2816" width="12.7109375" style="84" customWidth="1"/>
    <col min="2817" max="2818" width="16.7109375" style="84" customWidth="1"/>
    <col min="2819" max="3071" width="11.42578125" style="84"/>
    <col min="3072" max="3072" width="12.7109375" style="84" customWidth="1"/>
    <col min="3073" max="3074" width="16.7109375" style="84" customWidth="1"/>
    <col min="3075" max="3327" width="11.42578125" style="84"/>
    <col min="3328" max="3328" width="12.7109375" style="84" customWidth="1"/>
    <col min="3329" max="3330" width="16.7109375" style="84" customWidth="1"/>
    <col min="3331" max="3583" width="11.42578125" style="84"/>
    <col min="3584" max="3584" width="12.7109375" style="84" customWidth="1"/>
    <col min="3585" max="3586" width="16.7109375" style="84" customWidth="1"/>
    <col min="3587" max="3839" width="11.42578125" style="84"/>
    <col min="3840" max="3840" width="12.7109375" style="84" customWidth="1"/>
    <col min="3841" max="3842" width="16.7109375" style="84" customWidth="1"/>
    <col min="3843" max="4095" width="11.42578125" style="84"/>
    <col min="4096" max="4096" width="12.7109375" style="84" customWidth="1"/>
    <col min="4097" max="4098" width="16.7109375" style="84" customWidth="1"/>
    <col min="4099" max="4351" width="11.42578125" style="84"/>
    <col min="4352" max="4352" width="12.7109375" style="84" customWidth="1"/>
    <col min="4353" max="4354" width="16.7109375" style="84" customWidth="1"/>
    <col min="4355" max="4607" width="11.42578125" style="84"/>
    <col min="4608" max="4608" width="12.7109375" style="84" customWidth="1"/>
    <col min="4609" max="4610" width="16.7109375" style="84" customWidth="1"/>
    <col min="4611" max="4863" width="11.42578125" style="84"/>
    <col min="4864" max="4864" width="12.7109375" style="84" customWidth="1"/>
    <col min="4865" max="4866" width="16.7109375" style="84" customWidth="1"/>
    <col min="4867" max="5119" width="11.42578125" style="84"/>
    <col min="5120" max="5120" width="12.7109375" style="84" customWidth="1"/>
    <col min="5121" max="5122" width="16.7109375" style="84" customWidth="1"/>
    <col min="5123" max="5375" width="11.42578125" style="84"/>
    <col min="5376" max="5376" width="12.7109375" style="84" customWidth="1"/>
    <col min="5377" max="5378" width="16.7109375" style="84" customWidth="1"/>
    <col min="5379" max="5631" width="11.42578125" style="84"/>
    <col min="5632" max="5632" width="12.7109375" style="84" customWidth="1"/>
    <col min="5633" max="5634" width="16.7109375" style="84" customWidth="1"/>
    <col min="5635" max="5887" width="11.42578125" style="84"/>
    <col min="5888" max="5888" width="12.7109375" style="84" customWidth="1"/>
    <col min="5889" max="5890" width="16.7109375" style="84" customWidth="1"/>
    <col min="5891" max="6143" width="11.42578125" style="84"/>
    <col min="6144" max="6144" width="12.7109375" style="84" customWidth="1"/>
    <col min="6145" max="6146" width="16.7109375" style="84" customWidth="1"/>
    <col min="6147" max="6399" width="11.42578125" style="84"/>
    <col min="6400" max="6400" width="12.7109375" style="84" customWidth="1"/>
    <col min="6401" max="6402" width="16.7109375" style="84" customWidth="1"/>
    <col min="6403" max="6655" width="11.42578125" style="84"/>
    <col min="6656" max="6656" width="12.7109375" style="84" customWidth="1"/>
    <col min="6657" max="6658" width="16.7109375" style="84" customWidth="1"/>
    <col min="6659" max="6911" width="11.42578125" style="84"/>
    <col min="6912" max="6912" width="12.7109375" style="84" customWidth="1"/>
    <col min="6913" max="6914" width="16.7109375" style="84" customWidth="1"/>
    <col min="6915" max="7167" width="11.42578125" style="84"/>
    <col min="7168" max="7168" width="12.7109375" style="84" customWidth="1"/>
    <col min="7169" max="7170" width="16.7109375" style="84" customWidth="1"/>
    <col min="7171" max="7423" width="11.42578125" style="84"/>
    <col min="7424" max="7424" width="12.7109375" style="84" customWidth="1"/>
    <col min="7425" max="7426" width="16.7109375" style="84" customWidth="1"/>
    <col min="7427" max="7679" width="11.42578125" style="84"/>
    <col min="7680" max="7680" width="12.7109375" style="84" customWidth="1"/>
    <col min="7681" max="7682" width="16.7109375" style="84" customWidth="1"/>
    <col min="7683" max="7935" width="11.42578125" style="84"/>
    <col min="7936" max="7936" width="12.7109375" style="84" customWidth="1"/>
    <col min="7937" max="7938" width="16.7109375" style="84" customWidth="1"/>
    <col min="7939" max="8191" width="11.42578125" style="84"/>
    <col min="8192" max="8192" width="12.7109375" style="84" customWidth="1"/>
    <col min="8193" max="8194" width="16.7109375" style="84" customWidth="1"/>
    <col min="8195" max="8447" width="11.42578125" style="84"/>
    <col min="8448" max="8448" width="12.7109375" style="84" customWidth="1"/>
    <col min="8449" max="8450" width="16.7109375" style="84" customWidth="1"/>
    <col min="8451" max="8703" width="11.42578125" style="84"/>
    <col min="8704" max="8704" width="12.7109375" style="84" customWidth="1"/>
    <col min="8705" max="8706" width="16.7109375" style="84" customWidth="1"/>
    <col min="8707" max="8959" width="11.42578125" style="84"/>
    <col min="8960" max="8960" width="12.7109375" style="84" customWidth="1"/>
    <col min="8961" max="8962" width="16.7109375" style="84" customWidth="1"/>
    <col min="8963" max="9215" width="11.42578125" style="84"/>
    <col min="9216" max="9216" width="12.7109375" style="84" customWidth="1"/>
    <col min="9217" max="9218" width="16.7109375" style="84" customWidth="1"/>
    <col min="9219" max="9471" width="11.42578125" style="84"/>
    <col min="9472" max="9472" width="12.7109375" style="84" customWidth="1"/>
    <col min="9473" max="9474" width="16.7109375" style="84" customWidth="1"/>
    <col min="9475" max="9727" width="11.42578125" style="84"/>
    <col min="9728" max="9728" width="12.7109375" style="84" customWidth="1"/>
    <col min="9729" max="9730" width="16.7109375" style="84" customWidth="1"/>
    <col min="9731" max="9983" width="11.42578125" style="84"/>
    <col min="9984" max="9984" width="12.7109375" style="84" customWidth="1"/>
    <col min="9985" max="9986" width="16.7109375" style="84" customWidth="1"/>
    <col min="9987" max="10239" width="11.42578125" style="84"/>
    <col min="10240" max="10240" width="12.7109375" style="84" customWidth="1"/>
    <col min="10241" max="10242" width="16.7109375" style="84" customWidth="1"/>
    <col min="10243" max="10495" width="11.42578125" style="84"/>
    <col min="10496" max="10496" width="12.7109375" style="84" customWidth="1"/>
    <col min="10497" max="10498" width="16.7109375" style="84" customWidth="1"/>
    <col min="10499" max="10751" width="11.42578125" style="84"/>
    <col min="10752" max="10752" width="12.7109375" style="84" customWidth="1"/>
    <col min="10753" max="10754" width="16.7109375" style="84" customWidth="1"/>
    <col min="10755" max="11007" width="11.42578125" style="84"/>
    <col min="11008" max="11008" width="12.7109375" style="84" customWidth="1"/>
    <col min="11009" max="11010" width="16.7109375" style="84" customWidth="1"/>
    <col min="11011" max="11263" width="11.42578125" style="84"/>
    <col min="11264" max="11264" width="12.7109375" style="84" customWidth="1"/>
    <col min="11265" max="11266" width="16.7109375" style="84" customWidth="1"/>
    <col min="11267" max="11519" width="11.42578125" style="84"/>
    <col min="11520" max="11520" width="12.7109375" style="84" customWidth="1"/>
    <col min="11521" max="11522" width="16.7109375" style="84" customWidth="1"/>
    <col min="11523" max="11775" width="11.42578125" style="84"/>
    <col min="11776" max="11776" width="12.7109375" style="84" customWidth="1"/>
    <col min="11777" max="11778" width="16.7109375" style="84" customWidth="1"/>
    <col min="11779" max="12031" width="11.42578125" style="84"/>
    <col min="12032" max="12032" width="12.7109375" style="84" customWidth="1"/>
    <col min="12033" max="12034" width="16.7109375" style="84" customWidth="1"/>
    <col min="12035" max="12287" width="11.42578125" style="84"/>
    <col min="12288" max="12288" width="12.7109375" style="84" customWidth="1"/>
    <col min="12289" max="12290" width="16.7109375" style="84" customWidth="1"/>
    <col min="12291" max="12543" width="11.42578125" style="84"/>
    <col min="12544" max="12544" width="12.7109375" style="84" customWidth="1"/>
    <col min="12545" max="12546" width="16.7109375" style="84" customWidth="1"/>
    <col min="12547" max="12799" width="11.42578125" style="84"/>
    <col min="12800" max="12800" width="12.7109375" style="84" customWidth="1"/>
    <col min="12801" max="12802" width="16.7109375" style="84" customWidth="1"/>
    <col min="12803" max="13055" width="11.42578125" style="84"/>
    <col min="13056" max="13056" width="12.7109375" style="84" customWidth="1"/>
    <col min="13057" max="13058" width="16.7109375" style="84" customWidth="1"/>
    <col min="13059" max="13311" width="11.42578125" style="84"/>
    <col min="13312" max="13312" width="12.7109375" style="84" customWidth="1"/>
    <col min="13313" max="13314" width="16.7109375" style="84" customWidth="1"/>
    <col min="13315" max="13567" width="11.42578125" style="84"/>
    <col min="13568" max="13568" width="12.7109375" style="84" customWidth="1"/>
    <col min="13569" max="13570" width="16.7109375" style="84" customWidth="1"/>
    <col min="13571" max="13823" width="11.42578125" style="84"/>
    <col min="13824" max="13824" width="12.7109375" style="84" customWidth="1"/>
    <col min="13825" max="13826" width="16.7109375" style="84" customWidth="1"/>
    <col min="13827" max="14079" width="11.42578125" style="84"/>
    <col min="14080" max="14080" width="12.7109375" style="84" customWidth="1"/>
    <col min="14081" max="14082" width="16.7109375" style="84" customWidth="1"/>
    <col min="14083" max="14335" width="11.42578125" style="84"/>
    <col min="14336" max="14336" width="12.7109375" style="84" customWidth="1"/>
    <col min="14337" max="14338" width="16.7109375" style="84" customWidth="1"/>
    <col min="14339" max="14591" width="11.42578125" style="84"/>
    <col min="14592" max="14592" width="12.7109375" style="84" customWidth="1"/>
    <col min="14593" max="14594" width="16.7109375" style="84" customWidth="1"/>
    <col min="14595" max="14847" width="11.42578125" style="84"/>
    <col min="14848" max="14848" width="12.7109375" style="84" customWidth="1"/>
    <col min="14849" max="14850" width="16.7109375" style="84" customWidth="1"/>
    <col min="14851" max="15103" width="11.42578125" style="84"/>
    <col min="15104" max="15104" width="12.7109375" style="84" customWidth="1"/>
    <col min="15105" max="15106" width="16.7109375" style="84" customWidth="1"/>
    <col min="15107" max="15359" width="11.42578125" style="84"/>
    <col min="15360" max="15360" width="12.7109375" style="84" customWidth="1"/>
    <col min="15361" max="15362" width="16.7109375" style="84" customWidth="1"/>
    <col min="15363" max="15615" width="11.42578125" style="84"/>
    <col min="15616" max="15616" width="12.7109375" style="84" customWidth="1"/>
    <col min="15617" max="15618" width="16.7109375" style="84" customWidth="1"/>
    <col min="15619" max="15871" width="11.42578125" style="84"/>
    <col min="15872" max="15872" width="12.7109375" style="84" customWidth="1"/>
    <col min="15873" max="15874" width="16.7109375" style="84" customWidth="1"/>
    <col min="15875" max="16127" width="11.42578125" style="84"/>
    <col min="16128" max="16128" width="12.7109375" style="84" customWidth="1"/>
    <col min="16129" max="16130" width="16.7109375" style="84" customWidth="1"/>
    <col min="16131" max="16384" width="11.42578125" style="84"/>
  </cols>
  <sheetData>
    <row r="1" spans="1:6" ht="49.9" customHeight="1">
      <c r="A1" s="133" t="s">
        <v>671</v>
      </c>
      <c r="B1" s="133"/>
      <c r="C1" s="133"/>
      <c r="D1" s="133"/>
      <c r="E1" s="133"/>
      <c r="F1" s="132"/>
    </row>
    <row r="27" spans="1:3" ht="13.5" thickBot="1"/>
    <row r="28" spans="1:3" ht="42" customHeight="1" thickBot="1">
      <c r="A28" s="1141" t="s">
        <v>306</v>
      </c>
      <c r="B28" s="186" t="s">
        <v>350</v>
      </c>
      <c r="C28" s="205" t="s">
        <v>351</v>
      </c>
    </row>
    <row r="29" spans="1:3" ht="18" customHeight="1">
      <c r="A29" s="1138">
        <v>2009</v>
      </c>
      <c r="B29" s="351">
        <v>259702</v>
      </c>
      <c r="C29" s="353">
        <v>72208</v>
      </c>
    </row>
    <row r="30" spans="1:3" ht="18" customHeight="1">
      <c r="A30" s="1139">
        <v>2010</v>
      </c>
      <c r="B30" s="354">
        <v>236808</v>
      </c>
      <c r="C30" s="355">
        <v>82185</v>
      </c>
    </row>
    <row r="31" spans="1:3" ht="18" customHeight="1">
      <c r="A31" s="1139">
        <v>2011</v>
      </c>
      <c r="B31" s="354">
        <v>237625</v>
      </c>
      <c r="C31" s="355">
        <v>83528</v>
      </c>
    </row>
    <row r="32" spans="1:3" ht="18" customHeight="1">
      <c r="A32" s="1139">
        <v>2012</v>
      </c>
      <c r="B32" s="354">
        <v>230745</v>
      </c>
      <c r="C32" s="355">
        <v>99745</v>
      </c>
    </row>
    <row r="33" spans="1:3" ht="18" customHeight="1">
      <c r="A33" s="1139">
        <v>2013</v>
      </c>
      <c r="B33" s="354">
        <v>211586</v>
      </c>
      <c r="C33" s="355">
        <v>91870</v>
      </c>
    </row>
    <row r="34" spans="1:3" ht="18" customHeight="1">
      <c r="A34" s="1139">
        <v>2014</v>
      </c>
      <c r="B34" s="354">
        <v>222131</v>
      </c>
      <c r="C34" s="355">
        <v>89308</v>
      </c>
    </row>
    <row r="35" spans="1:3" ht="18" customHeight="1">
      <c r="A35" s="1139">
        <v>2015</v>
      </c>
      <c r="B35" s="354">
        <v>198331</v>
      </c>
      <c r="C35" s="355">
        <v>94958</v>
      </c>
    </row>
    <row r="36" spans="1:3" ht="18" customHeight="1" thickBot="1">
      <c r="A36" s="1140">
        <v>2016</v>
      </c>
      <c r="B36" s="352">
        <v>216509</v>
      </c>
      <c r="C36" s="356">
        <v>100568</v>
      </c>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L30" sqref="L30"/>
    </sheetView>
  </sheetViews>
  <sheetFormatPr baseColWidth="10" defaultRowHeight="12.75"/>
  <cols>
    <col min="1" max="4" width="15.7109375" style="84" customWidth="1"/>
    <col min="5" max="5" width="14.7109375" style="84" customWidth="1"/>
    <col min="6" max="256" width="11.42578125" style="84"/>
    <col min="257" max="260" width="15.7109375" style="84" customWidth="1"/>
    <col min="261" max="261" width="14.7109375" style="84" customWidth="1"/>
    <col min="262" max="512" width="11.42578125" style="84"/>
    <col min="513" max="516" width="15.7109375" style="84" customWidth="1"/>
    <col min="517" max="517" width="14.7109375" style="84" customWidth="1"/>
    <col min="518" max="768" width="11.42578125" style="84"/>
    <col min="769" max="772" width="15.7109375" style="84" customWidth="1"/>
    <col min="773" max="773" width="14.7109375" style="84" customWidth="1"/>
    <col min="774" max="1024" width="11.42578125" style="84"/>
    <col min="1025" max="1028" width="15.7109375" style="84" customWidth="1"/>
    <col min="1029" max="1029" width="14.7109375" style="84" customWidth="1"/>
    <col min="1030" max="1280" width="11.42578125" style="84"/>
    <col min="1281" max="1284" width="15.7109375" style="84" customWidth="1"/>
    <col min="1285" max="1285" width="14.7109375" style="84" customWidth="1"/>
    <col min="1286" max="1536" width="11.42578125" style="84"/>
    <col min="1537" max="1540" width="15.7109375" style="84" customWidth="1"/>
    <col min="1541" max="1541" width="14.7109375" style="84" customWidth="1"/>
    <col min="1542" max="1792" width="11.42578125" style="84"/>
    <col min="1793" max="1796" width="15.7109375" style="84" customWidth="1"/>
    <col min="1797" max="1797" width="14.7109375" style="84" customWidth="1"/>
    <col min="1798" max="2048" width="11.42578125" style="84"/>
    <col min="2049" max="2052" width="15.7109375" style="84" customWidth="1"/>
    <col min="2053" max="2053" width="14.7109375" style="84" customWidth="1"/>
    <col min="2054" max="2304" width="11.42578125" style="84"/>
    <col min="2305" max="2308" width="15.7109375" style="84" customWidth="1"/>
    <col min="2309" max="2309" width="14.7109375" style="84" customWidth="1"/>
    <col min="2310" max="2560" width="11.42578125" style="84"/>
    <col min="2561" max="2564" width="15.7109375" style="84" customWidth="1"/>
    <col min="2565" max="2565" width="14.7109375" style="84" customWidth="1"/>
    <col min="2566" max="2816" width="11.42578125" style="84"/>
    <col min="2817" max="2820" width="15.7109375" style="84" customWidth="1"/>
    <col min="2821" max="2821" width="14.7109375" style="84" customWidth="1"/>
    <col min="2822" max="3072" width="11.42578125" style="84"/>
    <col min="3073" max="3076" width="15.7109375" style="84" customWidth="1"/>
    <col min="3077" max="3077" width="14.7109375" style="84" customWidth="1"/>
    <col min="3078" max="3328" width="11.42578125" style="84"/>
    <col min="3329" max="3332" width="15.7109375" style="84" customWidth="1"/>
    <col min="3333" max="3333" width="14.7109375" style="84" customWidth="1"/>
    <col min="3334" max="3584" width="11.42578125" style="84"/>
    <col min="3585" max="3588" width="15.7109375" style="84" customWidth="1"/>
    <col min="3589" max="3589" width="14.7109375" style="84" customWidth="1"/>
    <col min="3590" max="3840" width="11.42578125" style="84"/>
    <col min="3841" max="3844" width="15.7109375" style="84" customWidth="1"/>
    <col min="3845" max="3845" width="14.7109375" style="84" customWidth="1"/>
    <col min="3846" max="4096" width="11.42578125" style="84"/>
    <col min="4097" max="4100" width="15.7109375" style="84" customWidth="1"/>
    <col min="4101" max="4101" width="14.7109375" style="84" customWidth="1"/>
    <col min="4102" max="4352" width="11.42578125" style="84"/>
    <col min="4353" max="4356" width="15.7109375" style="84" customWidth="1"/>
    <col min="4357" max="4357" width="14.7109375" style="84" customWidth="1"/>
    <col min="4358" max="4608" width="11.42578125" style="84"/>
    <col min="4609" max="4612" width="15.7109375" style="84" customWidth="1"/>
    <col min="4613" max="4613" width="14.7109375" style="84" customWidth="1"/>
    <col min="4614" max="4864" width="11.42578125" style="84"/>
    <col min="4865" max="4868" width="15.7109375" style="84" customWidth="1"/>
    <col min="4869" max="4869" width="14.7109375" style="84" customWidth="1"/>
    <col min="4870" max="5120" width="11.42578125" style="84"/>
    <col min="5121" max="5124" width="15.7109375" style="84" customWidth="1"/>
    <col min="5125" max="5125" width="14.7109375" style="84" customWidth="1"/>
    <col min="5126" max="5376" width="11.42578125" style="84"/>
    <col min="5377" max="5380" width="15.7109375" style="84" customWidth="1"/>
    <col min="5381" max="5381" width="14.7109375" style="84" customWidth="1"/>
    <col min="5382" max="5632" width="11.42578125" style="84"/>
    <col min="5633" max="5636" width="15.7109375" style="84" customWidth="1"/>
    <col min="5637" max="5637" width="14.7109375" style="84" customWidth="1"/>
    <col min="5638" max="5888" width="11.42578125" style="84"/>
    <col min="5889" max="5892" width="15.7109375" style="84" customWidth="1"/>
    <col min="5893" max="5893" width="14.7109375" style="84" customWidth="1"/>
    <col min="5894" max="6144" width="11.42578125" style="84"/>
    <col min="6145" max="6148" width="15.7109375" style="84" customWidth="1"/>
    <col min="6149" max="6149" width="14.7109375" style="84" customWidth="1"/>
    <col min="6150" max="6400" width="11.42578125" style="84"/>
    <col min="6401" max="6404" width="15.7109375" style="84" customWidth="1"/>
    <col min="6405" max="6405" width="14.7109375" style="84" customWidth="1"/>
    <col min="6406" max="6656" width="11.42578125" style="84"/>
    <col min="6657" max="6660" width="15.7109375" style="84" customWidth="1"/>
    <col min="6661" max="6661" width="14.7109375" style="84" customWidth="1"/>
    <col min="6662" max="6912" width="11.42578125" style="84"/>
    <col min="6913" max="6916" width="15.7109375" style="84" customWidth="1"/>
    <col min="6917" max="6917" width="14.7109375" style="84" customWidth="1"/>
    <col min="6918" max="7168" width="11.42578125" style="84"/>
    <col min="7169" max="7172" width="15.7109375" style="84" customWidth="1"/>
    <col min="7173" max="7173" width="14.7109375" style="84" customWidth="1"/>
    <col min="7174" max="7424" width="11.42578125" style="84"/>
    <col min="7425" max="7428" width="15.7109375" style="84" customWidth="1"/>
    <col min="7429" max="7429" width="14.7109375" style="84" customWidth="1"/>
    <col min="7430" max="7680" width="11.42578125" style="84"/>
    <col min="7681" max="7684" width="15.7109375" style="84" customWidth="1"/>
    <col min="7685" max="7685" width="14.7109375" style="84" customWidth="1"/>
    <col min="7686" max="7936" width="11.42578125" style="84"/>
    <col min="7937" max="7940" width="15.7109375" style="84" customWidth="1"/>
    <col min="7941" max="7941" width="14.7109375" style="84" customWidth="1"/>
    <col min="7942" max="8192" width="11.42578125" style="84"/>
    <col min="8193" max="8196" width="15.7109375" style="84" customWidth="1"/>
    <col min="8197" max="8197" width="14.7109375" style="84" customWidth="1"/>
    <col min="8198" max="8448" width="11.42578125" style="84"/>
    <col min="8449" max="8452" width="15.7109375" style="84" customWidth="1"/>
    <col min="8453" max="8453" width="14.7109375" style="84" customWidth="1"/>
    <col min="8454" max="8704" width="11.42578125" style="84"/>
    <col min="8705" max="8708" width="15.7109375" style="84" customWidth="1"/>
    <col min="8709" max="8709" width="14.7109375" style="84" customWidth="1"/>
    <col min="8710" max="8960" width="11.42578125" style="84"/>
    <col min="8961" max="8964" width="15.7109375" style="84" customWidth="1"/>
    <col min="8965" max="8965" width="14.7109375" style="84" customWidth="1"/>
    <col min="8966" max="9216" width="11.42578125" style="84"/>
    <col min="9217" max="9220" width="15.7109375" style="84" customWidth="1"/>
    <col min="9221" max="9221" width="14.7109375" style="84" customWidth="1"/>
    <col min="9222" max="9472" width="11.42578125" style="84"/>
    <col min="9473" max="9476" width="15.7109375" style="84" customWidth="1"/>
    <col min="9477" max="9477" width="14.7109375" style="84" customWidth="1"/>
    <col min="9478" max="9728" width="11.42578125" style="84"/>
    <col min="9729" max="9732" width="15.7109375" style="84" customWidth="1"/>
    <col min="9733" max="9733" width="14.7109375" style="84" customWidth="1"/>
    <col min="9734" max="9984" width="11.42578125" style="84"/>
    <col min="9985" max="9988" width="15.7109375" style="84" customWidth="1"/>
    <col min="9989" max="9989" width="14.7109375" style="84" customWidth="1"/>
    <col min="9990" max="10240" width="11.42578125" style="84"/>
    <col min="10241" max="10244" width="15.7109375" style="84" customWidth="1"/>
    <col min="10245" max="10245" width="14.7109375" style="84" customWidth="1"/>
    <col min="10246" max="10496" width="11.42578125" style="84"/>
    <col min="10497" max="10500" width="15.7109375" style="84" customWidth="1"/>
    <col min="10501" max="10501" width="14.7109375" style="84" customWidth="1"/>
    <col min="10502" max="10752" width="11.42578125" style="84"/>
    <col min="10753" max="10756" width="15.7109375" style="84" customWidth="1"/>
    <col min="10757" max="10757" width="14.7109375" style="84" customWidth="1"/>
    <col min="10758" max="11008" width="11.42578125" style="84"/>
    <col min="11009" max="11012" width="15.7109375" style="84" customWidth="1"/>
    <col min="11013" max="11013" width="14.7109375" style="84" customWidth="1"/>
    <col min="11014" max="11264" width="11.42578125" style="84"/>
    <col min="11265" max="11268" width="15.7109375" style="84" customWidth="1"/>
    <col min="11269" max="11269" width="14.7109375" style="84" customWidth="1"/>
    <col min="11270" max="11520" width="11.42578125" style="84"/>
    <col min="11521" max="11524" width="15.7109375" style="84" customWidth="1"/>
    <col min="11525" max="11525" width="14.7109375" style="84" customWidth="1"/>
    <col min="11526" max="11776" width="11.42578125" style="84"/>
    <col min="11777" max="11780" width="15.7109375" style="84" customWidth="1"/>
    <col min="11781" max="11781" width="14.7109375" style="84" customWidth="1"/>
    <col min="11782" max="12032" width="11.42578125" style="84"/>
    <col min="12033" max="12036" width="15.7109375" style="84" customWidth="1"/>
    <col min="12037" max="12037" width="14.7109375" style="84" customWidth="1"/>
    <col min="12038" max="12288" width="11.42578125" style="84"/>
    <col min="12289" max="12292" width="15.7109375" style="84" customWidth="1"/>
    <col min="12293" max="12293" width="14.7109375" style="84" customWidth="1"/>
    <col min="12294" max="12544" width="11.42578125" style="84"/>
    <col min="12545" max="12548" width="15.7109375" style="84" customWidth="1"/>
    <col min="12549" max="12549" width="14.7109375" style="84" customWidth="1"/>
    <col min="12550" max="12800" width="11.42578125" style="84"/>
    <col min="12801" max="12804" width="15.7109375" style="84" customWidth="1"/>
    <col min="12805" max="12805" width="14.7109375" style="84" customWidth="1"/>
    <col min="12806" max="13056" width="11.42578125" style="84"/>
    <col min="13057" max="13060" width="15.7109375" style="84" customWidth="1"/>
    <col min="13061" max="13061" width="14.7109375" style="84" customWidth="1"/>
    <col min="13062" max="13312" width="11.42578125" style="84"/>
    <col min="13313" max="13316" width="15.7109375" style="84" customWidth="1"/>
    <col min="13317" max="13317" width="14.7109375" style="84" customWidth="1"/>
    <col min="13318" max="13568" width="11.42578125" style="84"/>
    <col min="13569" max="13572" width="15.7109375" style="84" customWidth="1"/>
    <col min="13573" max="13573" width="14.7109375" style="84" customWidth="1"/>
    <col min="13574" max="13824" width="11.42578125" style="84"/>
    <col min="13825" max="13828" width="15.7109375" style="84" customWidth="1"/>
    <col min="13829" max="13829" width="14.7109375" style="84" customWidth="1"/>
    <col min="13830" max="14080" width="11.42578125" style="84"/>
    <col min="14081" max="14084" width="15.7109375" style="84" customWidth="1"/>
    <col min="14085" max="14085" width="14.7109375" style="84" customWidth="1"/>
    <col min="14086" max="14336" width="11.42578125" style="84"/>
    <col min="14337" max="14340" width="15.7109375" style="84" customWidth="1"/>
    <col min="14341" max="14341" width="14.7109375" style="84" customWidth="1"/>
    <col min="14342" max="14592" width="11.42578125" style="84"/>
    <col min="14593" max="14596" width="15.7109375" style="84" customWidth="1"/>
    <col min="14597" max="14597" width="14.7109375" style="84" customWidth="1"/>
    <col min="14598" max="14848" width="11.42578125" style="84"/>
    <col min="14849" max="14852" width="15.7109375" style="84" customWidth="1"/>
    <col min="14853" max="14853" width="14.7109375" style="84" customWidth="1"/>
    <col min="14854" max="15104" width="11.42578125" style="84"/>
    <col min="15105" max="15108" width="15.7109375" style="84" customWidth="1"/>
    <col min="15109" max="15109" width="14.7109375" style="84" customWidth="1"/>
    <col min="15110" max="15360" width="11.42578125" style="84"/>
    <col min="15361" max="15364" width="15.7109375" style="84" customWidth="1"/>
    <col min="15365" max="15365" width="14.7109375" style="84" customWidth="1"/>
    <col min="15366" max="15616" width="11.42578125" style="84"/>
    <col min="15617" max="15620" width="15.7109375" style="84" customWidth="1"/>
    <col min="15621" max="15621" width="14.7109375" style="84" customWidth="1"/>
    <col min="15622" max="15872" width="11.42578125" style="84"/>
    <col min="15873" max="15876" width="15.7109375" style="84" customWidth="1"/>
    <col min="15877" max="15877" width="14.7109375" style="84" customWidth="1"/>
    <col min="15878" max="16128" width="11.42578125" style="84"/>
    <col min="16129" max="16132" width="15.7109375" style="84" customWidth="1"/>
    <col min="16133" max="16133" width="14.7109375" style="84" customWidth="1"/>
    <col min="16134" max="16384" width="11.42578125" style="84"/>
  </cols>
  <sheetData>
    <row r="1" spans="1:6" ht="49.9" customHeight="1">
      <c r="A1" s="133" t="s">
        <v>672</v>
      </c>
      <c r="B1" s="133"/>
      <c r="C1" s="133"/>
      <c r="D1" s="133"/>
      <c r="E1" s="133"/>
      <c r="F1" s="132"/>
    </row>
    <row r="21" spans="1:5">
      <c r="A21" s="207"/>
    </row>
    <row r="27" spans="1:5" ht="13.5" thickBot="1"/>
    <row r="28" spans="1:5" ht="42" customHeight="1" thickBot="1">
      <c r="A28" s="1144" t="s">
        <v>306</v>
      </c>
      <c r="B28" s="1145" t="s">
        <v>352</v>
      </c>
      <c r="C28" s="1145" t="s">
        <v>353</v>
      </c>
      <c r="D28" s="1146" t="s">
        <v>346</v>
      </c>
      <c r="E28"/>
    </row>
    <row r="29" spans="1:5" ht="18" customHeight="1">
      <c r="A29" s="1142">
        <v>2009</v>
      </c>
      <c r="B29" s="343">
        <v>111037.303</v>
      </c>
      <c r="C29" s="343">
        <v>-285706.97100000002</v>
      </c>
      <c r="D29" s="344">
        <f>B29+C29</f>
        <v>-174669.66800000001</v>
      </c>
      <c r="E29"/>
    </row>
    <row r="30" spans="1:5" ht="18" customHeight="1">
      <c r="A30" s="1118">
        <v>2010</v>
      </c>
      <c r="B30" s="346">
        <v>96576.254000000001</v>
      </c>
      <c r="C30" s="346">
        <v>-242527.91</v>
      </c>
      <c r="D30" s="347">
        <f t="shared" ref="D30:D36" si="0">B30+C30</f>
        <v>-145951.65600000002</v>
      </c>
      <c r="E30"/>
    </row>
    <row r="31" spans="1:5" ht="18" customHeight="1">
      <c r="A31" s="1118">
        <v>2011</v>
      </c>
      <c r="B31" s="346">
        <v>90014.588000000003</v>
      </c>
      <c r="C31" s="346">
        <v>-224438.011</v>
      </c>
      <c r="D31" s="347">
        <f t="shared" si="0"/>
        <v>-134423.42300000001</v>
      </c>
      <c r="E31"/>
    </row>
    <row r="32" spans="1:5" ht="18" customHeight="1">
      <c r="A32" s="1118">
        <v>2012</v>
      </c>
      <c r="B32" s="346">
        <v>126538.98699999999</v>
      </c>
      <c r="C32" s="346">
        <v>-219516.481</v>
      </c>
      <c r="D32" s="347">
        <f t="shared" si="0"/>
        <v>-92977.494000000006</v>
      </c>
      <c r="E32"/>
    </row>
    <row r="33" spans="1:5" ht="18" customHeight="1">
      <c r="A33" s="1118">
        <v>2013</v>
      </c>
      <c r="B33" s="346">
        <v>89274.188999999998</v>
      </c>
      <c r="C33" s="346">
        <v>-217318.717</v>
      </c>
      <c r="D33" s="347">
        <f t="shared" si="0"/>
        <v>-128044.52800000001</v>
      </c>
      <c r="E33"/>
    </row>
    <row r="34" spans="1:5" ht="18" customHeight="1">
      <c r="A34" s="1118">
        <v>2014</v>
      </c>
      <c r="B34" s="346">
        <v>90756.111000000004</v>
      </c>
      <c r="C34" s="346">
        <v>-189377.902</v>
      </c>
      <c r="D34" s="347">
        <f t="shared" si="0"/>
        <v>-98621.790999999997</v>
      </c>
      <c r="E34"/>
    </row>
    <row r="35" spans="1:5" ht="18" customHeight="1">
      <c r="A35" s="1118">
        <v>2015</v>
      </c>
      <c r="B35" s="346">
        <v>109397.39200000001</v>
      </c>
      <c r="C35" s="346">
        <v>-185305.11</v>
      </c>
      <c r="D35" s="347">
        <f t="shared" si="0"/>
        <v>-75907.717999999979</v>
      </c>
      <c r="E35"/>
    </row>
    <row r="36" spans="1:5" ht="18" customHeight="1" thickBot="1">
      <c r="A36" s="1143">
        <v>2016</v>
      </c>
      <c r="B36" s="552">
        <v>124091.908</v>
      </c>
      <c r="C36" s="552">
        <v>-193818.82199999999</v>
      </c>
      <c r="D36" s="553">
        <f t="shared" si="0"/>
        <v>-69726.91399999999</v>
      </c>
      <c r="E36"/>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C3" sqref="C3"/>
    </sheetView>
  </sheetViews>
  <sheetFormatPr baseColWidth="10" defaultRowHeight="12.75"/>
  <cols>
    <col min="1" max="1" width="28.5703125" style="84" customWidth="1"/>
    <col min="2" max="2" width="16.7109375" style="84" customWidth="1"/>
    <col min="3" max="3" width="15" style="84" customWidth="1"/>
    <col min="4" max="4" width="2.28515625" style="84" customWidth="1"/>
    <col min="5" max="5" width="13.7109375" style="84" customWidth="1"/>
    <col min="6" max="6" width="12.42578125" style="84" customWidth="1"/>
    <col min="7" max="255" width="11.42578125" style="84"/>
    <col min="256" max="256" width="10.85546875" style="84" customWidth="1"/>
    <col min="257" max="257" width="19.85546875" style="84" customWidth="1"/>
    <col min="258" max="260" width="17.7109375" style="84" customWidth="1"/>
    <col min="261" max="511" width="11.42578125" style="84"/>
    <col min="512" max="512" width="10.85546875" style="84" customWidth="1"/>
    <col min="513" max="513" width="19.85546875" style="84" customWidth="1"/>
    <col min="514" max="516" width="17.7109375" style="84" customWidth="1"/>
    <col min="517" max="767" width="11.42578125" style="84"/>
    <col min="768" max="768" width="10.85546875" style="84" customWidth="1"/>
    <col min="769" max="769" width="19.85546875" style="84" customWidth="1"/>
    <col min="770" max="772" width="17.7109375" style="84" customWidth="1"/>
    <col min="773" max="1023" width="11.42578125" style="84"/>
    <col min="1024" max="1024" width="10.85546875" style="84" customWidth="1"/>
    <col min="1025" max="1025" width="19.85546875" style="84" customWidth="1"/>
    <col min="1026" max="1028" width="17.7109375" style="84" customWidth="1"/>
    <col min="1029" max="1279" width="11.42578125" style="84"/>
    <col min="1280" max="1280" width="10.85546875" style="84" customWidth="1"/>
    <col min="1281" max="1281" width="19.85546875" style="84" customWidth="1"/>
    <col min="1282" max="1284" width="17.7109375" style="84" customWidth="1"/>
    <col min="1285" max="1535" width="11.42578125" style="84"/>
    <col min="1536" max="1536" width="10.85546875" style="84" customWidth="1"/>
    <col min="1537" max="1537" width="19.85546875" style="84" customWidth="1"/>
    <col min="1538" max="1540" width="17.7109375" style="84" customWidth="1"/>
    <col min="1541" max="1791" width="11.42578125" style="84"/>
    <col min="1792" max="1792" width="10.85546875" style="84" customWidth="1"/>
    <col min="1793" max="1793" width="19.85546875" style="84" customWidth="1"/>
    <col min="1794" max="1796" width="17.7109375" style="84" customWidth="1"/>
    <col min="1797" max="2047" width="11.42578125" style="84"/>
    <col min="2048" max="2048" width="10.85546875" style="84" customWidth="1"/>
    <col min="2049" max="2049" width="19.85546875" style="84" customWidth="1"/>
    <col min="2050" max="2052" width="17.7109375" style="84" customWidth="1"/>
    <col min="2053" max="2303" width="11.42578125" style="84"/>
    <col min="2304" max="2304" width="10.85546875" style="84" customWidth="1"/>
    <col min="2305" max="2305" width="19.85546875" style="84" customWidth="1"/>
    <col min="2306" max="2308" width="17.7109375" style="84" customWidth="1"/>
    <col min="2309" max="2559" width="11.42578125" style="84"/>
    <col min="2560" max="2560" width="10.85546875" style="84" customWidth="1"/>
    <col min="2561" max="2561" width="19.85546875" style="84" customWidth="1"/>
    <col min="2562" max="2564" width="17.7109375" style="84" customWidth="1"/>
    <col min="2565" max="2815" width="11.42578125" style="84"/>
    <col min="2816" max="2816" width="10.85546875" style="84" customWidth="1"/>
    <col min="2817" max="2817" width="19.85546875" style="84" customWidth="1"/>
    <col min="2818" max="2820" width="17.7109375" style="84" customWidth="1"/>
    <col min="2821" max="3071" width="11.42578125" style="84"/>
    <col min="3072" max="3072" width="10.85546875" style="84" customWidth="1"/>
    <col min="3073" max="3073" width="19.85546875" style="84" customWidth="1"/>
    <col min="3074" max="3076" width="17.7109375" style="84" customWidth="1"/>
    <col min="3077" max="3327" width="11.42578125" style="84"/>
    <col min="3328" max="3328" width="10.85546875" style="84" customWidth="1"/>
    <col min="3329" max="3329" width="19.85546875" style="84" customWidth="1"/>
    <col min="3330" max="3332" width="17.7109375" style="84" customWidth="1"/>
    <col min="3333" max="3583" width="11.42578125" style="84"/>
    <col min="3584" max="3584" width="10.85546875" style="84" customWidth="1"/>
    <col min="3585" max="3585" width="19.85546875" style="84" customWidth="1"/>
    <col min="3586" max="3588" width="17.7109375" style="84" customWidth="1"/>
    <col min="3589" max="3839" width="11.42578125" style="84"/>
    <col min="3840" max="3840" width="10.85546875" style="84" customWidth="1"/>
    <col min="3841" max="3841" width="19.85546875" style="84" customWidth="1"/>
    <col min="3842" max="3844" width="17.7109375" style="84" customWidth="1"/>
    <col min="3845" max="4095" width="11.42578125" style="84"/>
    <col min="4096" max="4096" width="10.85546875" style="84" customWidth="1"/>
    <col min="4097" max="4097" width="19.85546875" style="84" customWidth="1"/>
    <col min="4098" max="4100" width="17.7109375" style="84" customWidth="1"/>
    <col min="4101" max="4351" width="11.42578125" style="84"/>
    <col min="4352" max="4352" width="10.85546875" style="84" customWidth="1"/>
    <col min="4353" max="4353" width="19.85546875" style="84" customWidth="1"/>
    <col min="4354" max="4356" width="17.7109375" style="84" customWidth="1"/>
    <col min="4357" max="4607" width="11.42578125" style="84"/>
    <col min="4608" max="4608" width="10.85546875" style="84" customWidth="1"/>
    <col min="4609" max="4609" width="19.85546875" style="84" customWidth="1"/>
    <col min="4610" max="4612" width="17.7109375" style="84" customWidth="1"/>
    <col min="4613" max="4863" width="11.42578125" style="84"/>
    <col min="4864" max="4864" width="10.85546875" style="84" customWidth="1"/>
    <col min="4865" max="4865" width="19.85546875" style="84" customWidth="1"/>
    <col min="4866" max="4868" width="17.7109375" style="84" customWidth="1"/>
    <col min="4869" max="5119" width="11.42578125" style="84"/>
    <col min="5120" max="5120" width="10.85546875" style="84" customWidth="1"/>
    <col min="5121" max="5121" width="19.85546875" style="84" customWidth="1"/>
    <col min="5122" max="5124" width="17.7109375" style="84" customWidth="1"/>
    <col min="5125" max="5375" width="11.42578125" style="84"/>
    <col min="5376" max="5376" width="10.85546875" style="84" customWidth="1"/>
    <col min="5377" max="5377" width="19.85546875" style="84" customWidth="1"/>
    <col min="5378" max="5380" width="17.7109375" style="84" customWidth="1"/>
    <col min="5381" max="5631" width="11.42578125" style="84"/>
    <col min="5632" max="5632" width="10.85546875" style="84" customWidth="1"/>
    <col min="5633" max="5633" width="19.85546875" style="84" customWidth="1"/>
    <col min="5634" max="5636" width="17.7109375" style="84" customWidth="1"/>
    <col min="5637" max="5887" width="11.42578125" style="84"/>
    <col min="5888" max="5888" width="10.85546875" style="84" customWidth="1"/>
    <col min="5889" max="5889" width="19.85546875" style="84" customWidth="1"/>
    <col min="5890" max="5892" width="17.7109375" style="84" customWidth="1"/>
    <col min="5893" max="6143" width="11.42578125" style="84"/>
    <col min="6144" max="6144" width="10.85546875" style="84" customWidth="1"/>
    <col min="6145" max="6145" width="19.85546875" style="84" customWidth="1"/>
    <col min="6146" max="6148" width="17.7109375" style="84" customWidth="1"/>
    <col min="6149" max="6399" width="11.42578125" style="84"/>
    <col min="6400" max="6400" width="10.85546875" style="84" customWidth="1"/>
    <col min="6401" max="6401" width="19.85546875" style="84" customWidth="1"/>
    <col min="6402" max="6404" width="17.7109375" style="84" customWidth="1"/>
    <col min="6405" max="6655" width="11.42578125" style="84"/>
    <col min="6656" max="6656" width="10.85546875" style="84" customWidth="1"/>
    <col min="6657" max="6657" width="19.85546875" style="84" customWidth="1"/>
    <col min="6658" max="6660" width="17.7109375" style="84" customWidth="1"/>
    <col min="6661" max="6911" width="11.42578125" style="84"/>
    <col min="6912" max="6912" width="10.85546875" style="84" customWidth="1"/>
    <col min="6913" max="6913" width="19.85546875" style="84" customWidth="1"/>
    <col min="6914" max="6916" width="17.7109375" style="84" customWidth="1"/>
    <col min="6917" max="7167" width="11.42578125" style="84"/>
    <col min="7168" max="7168" width="10.85546875" style="84" customWidth="1"/>
    <col min="7169" max="7169" width="19.85546875" style="84" customWidth="1"/>
    <col min="7170" max="7172" width="17.7109375" style="84" customWidth="1"/>
    <col min="7173" max="7423" width="11.42578125" style="84"/>
    <col min="7424" max="7424" width="10.85546875" style="84" customWidth="1"/>
    <col min="7425" max="7425" width="19.85546875" style="84" customWidth="1"/>
    <col min="7426" max="7428" width="17.7109375" style="84" customWidth="1"/>
    <col min="7429" max="7679" width="11.42578125" style="84"/>
    <col min="7680" max="7680" width="10.85546875" style="84" customWidth="1"/>
    <col min="7681" max="7681" width="19.85546875" style="84" customWidth="1"/>
    <col min="7682" max="7684" width="17.7109375" style="84" customWidth="1"/>
    <col min="7685" max="7935" width="11.42578125" style="84"/>
    <col min="7936" max="7936" width="10.85546875" style="84" customWidth="1"/>
    <col min="7937" max="7937" width="19.85546875" style="84" customWidth="1"/>
    <col min="7938" max="7940" width="17.7109375" style="84" customWidth="1"/>
    <col min="7941" max="8191" width="11.42578125" style="84"/>
    <col min="8192" max="8192" width="10.85546875" style="84" customWidth="1"/>
    <col min="8193" max="8193" width="19.85546875" style="84" customWidth="1"/>
    <col min="8194" max="8196" width="17.7109375" style="84" customWidth="1"/>
    <col min="8197" max="8447" width="11.42578125" style="84"/>
    <col min="8448" max="8448" width="10.85546875" style="84" customWidth="1"/>
    <col min="8449" max="8449" width="19.85546875" style="84" customWidth="1"/>
    <col min="8450" max="8452" width="17.7109375" style="84" customWidth="1"/>
    <col min="8453" max="8703" width="11.42578125" style="84"/>
    <col min="8704" max="8704" width="10.85546875" style="84" customWidth="1"/>
    <col min="8705" max="8705" width="19.85546875" style="84" customWidth="1"/>
    <col min="8706" max="8708" width="17.7109375" style="84" customWidth="1"/>
    <col min="8709" max="8959" width="11.42578125" style="84"/>
    <col min="8960" max="8960" width="10.85546875" style="84" customWidth="1"/>
    <col min="8961" max="8961" width="19.85546875" style="84" customWidth="1"/>
    <col min="8962" max="8964" width="17.7109375" style="84" customWidth="1"/>
    <col min="8965" max="9215" width="11.42578125" style="84"/>
    <col min="9216" max="9216" width="10.85546875" style="84" customWidth="1"/>
    <col min="9217" max="9217" width="19.85546875" style="84" customWidth="1"/>
    <col min="9218" max="9220" width="17.7109375" style="84" customWidth="1"/>
    <col min="9221" max="9471" width="11.42578125" style="84"/>
    <col min="9472" max="9472" width="10.85546875" style="84" customWidth="1"/>
    <col min="9473" max="9473" width="19.85546875" style="84" customWidth="1"/>
    <col min="9474" max="9476" width="17.7109375" style="84" customWidth="1"/>
    <col min="9477" max="9727" width="11.42578125" style="84"/>
    <col min="9728" max="9728" width="10.85546875" style="84" customWidth="1"/>
    <col min="9729" max="9729" width="19.85546875" style="84" customWidth="1"/>
    <col min="9730" max="9732" width="17.7109375" style="84" customWidth="1"/>
    <col min="9733" max="9983" width="11.42578125" style="84"/>
    <col min="9984" max="9984" width="10.85546875" style="84" customWidth="1"/>
    <col min="9985" max="9985" width="19.85546875" style="84" customWidth="1"/>
    <col min="9986" max="9988" width="17.7109375" style="84" customWidth="1"/>
    <col min="9989" max="10239" width="11.42578125" style="84"/>
    <col min="10240" max="10240" width="10.85546875" style="84" customWidth="1"/>
    <col min="10241" max="10241" width="19.85546875" style="84" customWidth="1"/>
    <col min="10242" max="10244" width="17.7109375" style="84" customWidth="1"/>
    <col min="10245" max="10495" width="11.42578125" style="84"/>
    <col min="10496" max="10496" width="10.85546875" style="84" customWidth="1"/>
    <col min="10497" max="10497" width="19.85546875" style="84" customWidth="1"/>
    <col min="10498" max="10500" width="17.7109375" style="84" customWidth="1"/>
    <col min="10501" max="10751" width="11.42578125" style="84"/>
    <col min="10752" max="10752" width="10.85546875" style="84" customWidth="1"/>
    <col min="10753" max="10753" width="19.85546875" style="84" customWidth="1"/>
    <col min="10754" max="10756" width="17.7109375" style="84" customWidth="1"/>
    <col min="10757" max="11007" width="11.42578125" style="84"/>
    <col min="11008" max="11008" width="10.85546875" style="84" customWidth="1"/>
    <col min="11009" max="11009" width="19.85546875" style="84" customWidth="1"/>
    <col min="11010" max="11012" width="17.7109375" style="84" customWidth="1"/>
    <col min="11013" max="11263" width="11.42578125" style="84"/>
    <col min="11264" max="11264" width="10.85546875" style="84" customWidth="1"/>
    <col min="11265" max="11265" width="19.85546875" style="84" customWidth="1"/>
    <col min="11266" max="11268" width="17.7109375" style="84" customWidth="1"/>
    <col min="11269" max="11519" width="11.42578125" style="84"/>
    <col min="11520" max="11520" width="10.85546875" style="84" customWidth="1"/>
    <col min="11521" max="11521" width="19.85546875" style="84" customWidth="1"/>
    <col min="11522" max="11524" width="17.7109375" style="84" customWidth="1"/>
    <col min="11525" max="11775" width="11.42578125" style="84"/>
    <col min="11776" max="11776" width="10.85546875" style="84" customWidth="1"/>
    <col min="11777" max="11777" width="19.85546875" style="84" customWidth="1"/>
    <col min="11778" max="11780" width="17.7109375" style="84" customWidth="1"/>
    <col min="11781" max="12031" width="11.42578125" style="84"/>
    <col min="12032" max="12032" width="10.85546875" style="84" customWidth="1"/>
    <col min="12033" max="12033" width="19.85546875" style="84" customWidth="1"/>
    <col min="12034" max="12036" width="17.7109375" style="84" customWidth="1"/>
    <col min="12037" max="12287" width="11.42578125" style="84"/>
    <col min="12288" max="12288" width="10.85546875" style="84" customWidth="1"/>
    <col min="12289" max="12289" width="19.85546875" style="84" customWidth="1"/>
    <col min="12290" max="12292" width="17.7109375" style="84" customWidth="1"/>
    <col min="12293" max="12543" width="11.42578125" style="84"/>
    <col min="12544" max="12544" width="10.85546875" style="84" customWidth="1"/>
    <col min="12545" max="12545" width="19.85546875" style="84" customWidth="1"/>
    <col min="12546" max="12548" width="17.7109375" style="84" customWidth="1"/>
    <col min="12549" max="12799" width="11.42578125" style="84"/>
    <col min="12800" max="12800" width="10.85546875" style="84" customWidth="1"/>
    <col min="12801" max="12801" width="19.85546875" style="84" customWidth="1"/>
    <col min="12802" max="12804" width="17.7109375" style="84" customWidth="1"/>
    <col min="12805" max="13055" width="11.42578125" style="84"/>
    <col min="13056" max="13056" width="10.85546875" style="84" customWidth="1"/>
    <col min="13057" max="13057" width="19.85546875" style="84" customWidth="1"/>
    <col min="13058" max="13060" width="17.7109375" style="84" customWidth="1"/>
    <col min="13061" max="13311" width="11.42578125" style="84"/>
    <col min="13312" max="13312" width="10.85546875" style="84" customWidth="1"/>
    <col min="13313" max="13313" width="19.85546875" style="84" customWidth="1"/>
    <col min="13314" max="13316" width="17.7109375" style="84" customWidth="1"/>
    <col min="13317" max="13567" width="11.42578125" style="84"/>
    <col min="13568" max="13568" width="10.85546875" style="84" customWidth="1"/>
    <col min="13569" max="13569" width="19.85546875" style="84" customWidth="1"/>
    <col min="13570" max="13572" width="17.7109375" style="84" customWidth="1"/>
    <col min="13573" max="13823" width="11.42578125" style="84"/>
    <col min="13824" max="13824" width="10.85546875" style="84" customWidth="1"/>
    <col min="13825" max="13825" width="19.85546875" style="84" customWidth="1"/>
    <col min="13826" max="13828" width="17.7109375" style="84" customWidth="1"/>
    <col min="13829" max="14079" width="11.42578125" style="84"/>
    <col min="14080" max="14080" width="10.85546875" style="84" customWidth="1"/>
    <col min="14081" max="14081" width="19.85546875" style="84" customWidth="1"/>
    <col min="14082" max="14084" width="17.7109375" style="84" customWidth="1"/>
    <col min="14085" max="14335" width="11.42578125" style="84"/>
    <col min="14336" max="14336" width="10.85546875" style="84" customWidth="1"/>
    <col min="14337" max="14337" width="19.85546875" style="84" customWidth="1"/>
    <col min="14338" max="14340" width="17.7109375" style="84" customWidth="1"/>
    <col min="14341" max="14591" width="11.42578125" style="84"/>
    <col min="14592" max="14592" width="10.85546875" style="84" customWidth="1"/>
    <col min="14593" max="14593" width="19.85546875" style="84" customWidth="1"/>
    <col min="14594" max="14596" width="17.7109375" style="84" customWidth="1"/>
    <col min="14597" max="14847" width="11.42578125" style="84"/>
    <col min="14848" max="14848" width="10.85546875" style="84" customWidth="1"/>
    <col min="14849" max="14849" width="19.85546875" style="84" customWidth="1"/>
    <col min="14850" max="14852" width="17.7109375" style="84" customWidth="1"/>
    <col min="14853" max="15103" width="11.42578125" style="84"/>
    <col min="15104" max="15104" width="10.85546875" style="84" customWidth="1"/>
    <col min="15105" max="15105" width="19.85546875" style="84" customWidth="1"/>
    <col min="15106" max="15108" width="17.7109375" style="84" customWidth="1"/>
    <col min="15109" max="15359" width="11.42578125" style="84"/>
    <col min="15360" max="15360" width="10.85546875" style="84" customWidth="1"/>
    <col min="15361" max="15361" width="19.85546875" style="84" customWidth="1"/>
    <col min="15362" max="15364" width="17.7109375" style="84" customWidth="1"/>
    <col min="15365" max="15615" width="11.42578125" style="84"/>
    <col min="15616" max="15616" width="10.85546875" style="84" customWidth="1"/>
    <col min="15617" max="15617" width="19.85546875" style="84" customWidth="1"/>
    <col min="15618" max="15620" width="17.7109375" style="84" customWidth="1"/>
    <col min="15621" max="15871" width="11.42578125" style="84"/>
    <col min="15872" max="15872" width="10.85546875" style="84" customWidth="1"/>
    <col min="15873" max="15873" width="19.85546875" style="84" customWidth="1"/>
    <col min="15874" max="15876" width="17.7109375" style="84" customWidth="1"/>
    <col min="15877" max="16127" width="11.42578125" style="84"/>
    <col min="16128" max="16128" width="10.85546875" style="84" customWidth="1"/>
    <col min="16129" max="16129" width="19.85546875" style="84" customWidth="1"/>
    <col min="16130" max="16132" width="17.7109375" style="84" customWidth="1"/>
    <col min="16133" max="16384" width="11.42578125" style="84"/>
  </cols>
  <sheetData>
    <row r="1" spans="1:7" ht="59.45" customHeight="1" thickBot="1">
      <c r="A1" s="133" t="s">
        <v>354</v>
      </c>
      <c r="B1" s="133"/>
      <c r="C1" s="133"/>
      <c r="D1" s="133"/>
      <c r="E1" s="133"/>
      <c r="F1" s="132"/>
      <c r="G1" s="132"/>
    </row>
    <row r="2" spans="1:7" ht="15.75" thickBot="1">
      <c r="E2" s="1084" t="s">
        <v>65</v>
      </c>
      <c r="F2" s="1084"/>
    </row>
    <row r="3" spans="1:7" ht="34.9" customHeight="1" thickBot="1">
      <c r="A3" s="208"/>
      <c r="B3" s="710" t="s">
        <v>357</v>
      </c>
      <c r="C3" s="760" t="s">
        <v>358</v>
      </c>
      <c r="E3" s="1024" t="s">
        <v>182</v>
      </c>
      <c r="F3" s="1025" t="s">
        <v>110</v>
      </c>
    </row>
    <row r="4" spans="1:7" ht="19.899999999999999" customHeight="1">
      <c r="A4" s="761" t="s">
        <v>355</v>
      </c>
      <c r="B4" s="373">
        <v>6878</v>
      </c>
      <c r="C4" s="374">
        <v>4263</v>
      </c>
      <c r="E4" s="1026">
        <f>C4-B4</f>
        <v>-2615</v>
      </c>
      <c r="F4" s="1027">
        <f>C4/B4-1</f>
        <v>-0.38019773189880779</v>
      </c>
    </row>
    <row r="5" spans="1:7" ht="19.899999999999999" customHeight="1" thickBot="1">
      <c r="A5" s="755" t="s">
        <v>356</v>
      </c>
      <c r="B5" s="375">
        <v>46267.417999999998</v>
      </c>
      <c r="C5" s="376">
        <v>31771.626</v>
      </c>
      <c r="E5" s="1028">
        <f>C5-B5</f>
        <v>-14495.791999999998</v>
      </c>
      <c r="F5" s="1029">
        <f>C5/B5-1</f>
        <v>-0.31330453754735132</v>
      </c>
    </row>
  </sheetData>
  <mergeCells count="1">
    <mergeCell ref="E2:F2"/>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K5" sqref="K5"/>
    </sheetView>
  </sheetViews>
  <sheetFormatPr baseColWidth="10" defaultColWidth="11.5703125" defaultRowHeight="12.75"/>
  <cols>
    <col min="1" max="1" width="26.85546875" style="38" customWidth="1"/>
    <col min="2" max="3" width="12.7109375" style="38" customWidth="1"/>
    <col min="4" max="4" width="2.28515625" style="38" customWidth="1"/>
    <col min="5" max="5" width="13.85546875" style="38" customWidth="1"/>
    <col min="6" max="6" width="12.7109375" style="38" customWidth="1"/>
    <col min="7" max="16384" width="11.5703125" style="38"/>
  </cols>
  <sheetData>
    <row r="1" spans="1:8" s="17" customFormat="1" ht="45" customHeight="1">
      <c r="A1" s="23" t="s">
        <v>67</v>
      </c>
      <c r="B1" s="23"/>
      <c r="C1" s="23"/>
      <c r="D1" s="23"/>
      <c r="E1" s="23"/>
      <c r="F1" s="23"/>
      <c r="G1" s="16"/>
      <c r="H1" s="16"/>
    </row>
    <row r="2" spans="1:8" s="17" customFormat="1" ht="15" customHeight="1">
      <c r="A2" s="23"/>
      <c r="B2" s="23"/>
      <c r="C2" s="23"/>
      <c r="D2" s="23"/>
      <c r="E2" s="23"/>
      <c r="F2" s="23"/>
      <c r="G2" s="16"/>
      <c r="H2" s="16"/>
    </row>
    <row r="3" spans="1:8" s="17" customFormat="1" ht="15" customHeight="1">
      <c r="A3" s="23"/>
      <c r="B3" s="23"/>
      <c r="C3" s="23"/>
      <c r="D3" s="23"/>
      <c r="E3" s="23"/>
      <c r="F3" s="23"/>
      <c r="G3" s="16"/>
      <c r="H3" s="16"/>
    </row>
    <row r="4" spans="1:8" s="17" customFormat="1" ht="15" customHeight="1">
      <c r="A4" s="23"/>
      <c r="B4" s="23"/>
      <c r="C4" s="23"/>
      <c r="D4" s="23"/>
      <c r="E4" s="23"/>
      <c r="F4" s="23"/>
      <c r="G4" s="16"/>
      <c r="H4" s="16"/>
    </row>
    <row r="5" spans="1:8" s="17" customFormat="1" ht="15" customHeight="1">
      <c r="A5" s="23"/>
      <c r="B5" s="23"/>
      <c r="C5" s="23"/>
      <c r="D5" s="23"/>
      <c r="E5" s="23"/>
      <c r="F5" s="23"/>
      <c r="G5" s="16"/>
      <c r="H5" s="16"/>
    </row>
    <row r="6" spans="1:8" s="17" customFormat="1" ht="15" customHeight="1">
      <c r="A6" s="23"/>
      <c r="B6" s="23"/>
      <c r="C6" s="23"/>
      <c r="D6" s="23"/>
      <c r="E6" s="23"/>
      <c r="F6" s="23"/>
      <c r="G6" s="16"/>
      <c r="H6" s="16"/>
    </row>
    <row r="7" spans="1:8" s="17" customFormat="1" ht="15" customHeight="1">
      <c r="A7" s="23"/>
      <c r="B7" s="23"/>
      <c r="C7" s="23"/>
      <c r="D7" s="23"/>
      <c r="E7" s="23"/>
      <c r="F7" s="23"/>
      <c r="G7" s="16"/>
      <c r="H7" s="16"/>
    </row>
    <row r="8" spans="1:8" s="17" customFormat="1" ht="15" customHeight="1">
      <c r="A8" s="23"/>
      <c r="B8" s="23"/>
      <c r="C8" s="23"/>
      <c r="D8" s="23"/>
      <c r="E8" s="23"/>
      <c r="F8" s="23"/>
      <c r="G8" s="16"/>
      <c r="H8" s="16"/>
    </row>
    <row r="9" spans="1:8" s="17" customFormat="1" ht="15" customHeight="1">
      <c r="A9" s="23"/>
      <c r="B9" s="23"/>
      <c r="C9" s="23"/>
      <c r="D9" s="23"/>
      <c r="E9" s="23"/>
      <c r="F9" s="23"/>
      <c r="G9" s="16"/>
      <c r="H9" s="16"/>
    </row>
    <row r="10" spans="1:8" s="17" customFormat="1" ht="15" customHeight="1">
      <c r="A10" s="23"/>
      <c r="B10" s="23"/>
      <c r="C10" s="23"/>
      <c r="D10" s="23"/>
      <c r="E10" s="23"/>
      <c r="F10" s="23"/>
      <c r="G10" s="16"/>
      <c r="H10" s="16"/>
    </row>
    <row r="11" spans="1:8" s="17" customFormat="1" ht="15" customHeight="1">
      <c r="A11" s="23"/>
      <c r="B11" s="23"/>
      <c r="C11" s="23"/>
      <c r="D11" s="23"/>
      <c r="E11" s="23"/>
      <c r="F11" s="23"/>
      <c r="G11" s="16"/>
      <c r="H11" s="16"/>
    </row>
    <row r="12" spans="1:8" s="17" customFormat="1" ht="15" customHeight="1">
      <c r="A12" s="23"/>
      <c r="B12" s="23"/>
      <c r="C12" s="23"/>
      <c r="D12" s="23"/>
      <c r="E12" s="23"/>
      <c r="F12" s="23"/>
      <c r="G12" s="16"/>
      <c r="H12" s="16"/>
    </row>
    <row r="13" spans="1:8" s="17" customFormat="1" ht="15" customHeight="1">
      <c r="A13" s="23"/>
      <c r="B13" s="23"/>
      <c r="C13" s="23"/>
      <c r="D13" s="23"/>
      <c r="E13" s="23"/>
      <c r="F13" s="23"/>
      <c r="G13" s="16"/>
      <c r="H13" s="16"/>
    </row>
    <row r="14" spans="1:8" s="17" customFormat="1" ht="15" customHeight="1">
      <c r="A14" s="23"/>
      <c r="B14" s="23"/>
      <c r="C14" s="23"/>
      <c r="D14" s="23"/>
      <c r="E14" s="23"/>
      <c r="F14" s="23"/>
      <c r="G14" s="16"/>
      <c r="H14" s="16"/>
    </row>
    <row r="15" spans="1:8" s="17" customFormat="1" ht="15" customHeight="1">
      <c r="A15" s="23"/>
      <c r="B15" s="23"/>
      <c r="C15" s="23"/>
      <c r="D15" s="23"/>
      <c r="E15" s="23"/>
      <c r="F15" s="23"/>
      <c r="G15" s="16"/>
      <c r="H15" s="16"/>
    </row>
    <row r="16" spans="1:8" s="17" customFormat="1" ht="15" customHeight="1">
      <c r="A16" s="23"/>
      <c r="B16" s="23"/>
      <c r="C16" s="23"/>
      <c r="D16" s="23"/>
      <c r="E16" s="23"/>
      <c r="F16" s="23"/>
      <c r="G16" s="16"/>
      <c r="H16" s="16"/>
    </row>
    <row r="17" spans="1:13" s="17" customFormat="1" ht="15" customHeight="1">
      <c r="A17" s="23"/>
      <c r="B17" s="23"/>
      <c r="C17" s="23"/>
      <c r="D17" s="23"/>
      <c r="E17" s="23"/>
      <c r="F17" s="23"/>
      <c r="G17" s="16"/>
      <c r="H17" s="16"/>
    </row>
    <row r="18" spans="1:13" s="17" customFormat="1" ht="15" customHeight="1">
      <c r="A18" s="23"/>
      <c r="B18" s="23"/>
      <c r="C18" s="23"/>
      <c r="D18" s="23"/>
      <c r="E18" s="23"/>
      <c r="F18" s="23"/>
      <c r="G18" s="16"/>
      <c r="H18" s="16"/>
    </row>
    <row r="19" spans="1:13" s="17" customFormat="1" ht="15" customHeight="1">
      <c r="A19" s="23"/>
      <c r="B19" s="23"/>
      <c r="C19" s="23"/>
      <c r="D19" s="23"/>
      <c r="E19" s="23"/>
      <c r="F19" s="23"/>
      <c r="G19" s="16"/>
      <c r="H19" s="16"/>
    </row>
    <row r="20" spans="1:13" ht="15" customHeight="1">
      <c r="A20" s="41"/>
      <c r="B20" s="42"/>
      <c r="C20" s="42"/>
      <c r="D20" s="25"/>
      <c r="E20" s="24"/>
      <c r="F20" s="24"/>
      <c r="H20" s="22"/>
      <c r="I20" s="22"/>
      <c r="J20" s="22"/>
      <c r="K20" s="22"/>
      <c r="L20" s="22"/>
      <c r="M20" s="22"/>
    </row>
    <row r="21" spans="1:13" ht="15" customHeight="1">
      <c r="A21" s="41"/>
      <c r="B21" s="42"/>
      <c r="C21" s="42"/>
      <c r="D21" s="25"/>
      <c r="E21" s="24"/>
      <c r="F21" s="24"/>
      <c r="H21" s="22"/>
      <c r="I21" s="22"/>
      <c r="J21" s="22"/>
      <c r="K21" s="22"/>
      <c r="L21" s="22"/>
      <c r="M21" s="22"/>
    </row>
    <row r="22" spans="1:13" ht="15" customHeight="1">
      <c r="A22" s="41"/>
      <c r="B22" s="42"/>
      <c r="C22" s="42"/>
      <c r="D22" s="25"/>
      <c r="E22" s="24"/>
      <c r="F22" s="24"/>
      <c r="H22" s="22"/>
      <c r="I22" s="22"/>
      <c r="J22" s="22"/>
      <c r="K22" s="22"/>
      <c r="L22" s="22"/>
      <c r="M22" s="22"/>
    </row>
    <row r="23" spans="1:13" ht="15" customHeight="1">
      <c r="A23" s="41"/>
      <c r="B23" s="42"/>
      <c r="C23" s="42"/>
      <c r="D23" s="25"/>
      <c r="E23" s="24"/>
      <c r="F23" s="24"/>
      <c r="H23" s="22"/>
      <c r="I23" s="22"/>
      <c r="J23" s="22"/>
      <c r="K23" s="22"/>
      <c r="L23" s="22"/>
      <c r="M23" s="22"/>
    </row>
    <row r="24" spans="1:13" ht="15">
      <c r="A24" s="41"/>
      <c r="B24" s="42"/>
      <c r="C24" s="42"/>
      <c r="D24" s="25"/>
      <c r="E24" s="24"/>
      <c r="F24" s="24"/>
      <c r="H24" s="22"/>
      <c r="I24" s="22"/>
      <c r="J24" s="22"/>
      <c r="K24" s="22"/>
      <c r="L24" s="22"/>
      <c r="M24" s="22"/>
    </row>
    <row r="25" spans="1:13" ht="19.899999999999999" customHeight="1" thickBot="1">
      <c r="A25" s="41"/>
      <c r="B25" s="42"/>
      <c r="C25" s="42"/>
      <c r="D25" s="27"/>
      <c r="E25"/>
      <c r="F25"/>
      <c r="H25" s="22"/>
      <c r="I25" s="22"/>
      <c r="J25" s="22"/>
      <c r="K25" s="22"/>
      <c r="L25" s="22"/>
      <c r="M25" s="22"/>
    </row>
    <row r="26" spans="1:13" ht="19.899999999999999" customHeight="1" thickBot="1">
      <c r="A26" s="43"/>
      <c r="B26" s="661">
        <v>2015</v>
      </c>
      <c r="C26" s="662">
        <v>2016</v>
      </c>
      <c r="D26" s="28"/>
      <c r="E26"/>
      <c r="F26"/>
      <c r="H26" s="22"/>
      <c r="I26" s="22"/>
      <c r="J26" s="22"/>
      <c r="K26" s="22"/>
      <c r="L26" s="22"/>
      <c r="M26" s="22"/>
    </row>
    <row r="27" spans="1:13" ht="19.899999999999999" customHeight="1">
      <c r="A27" s="29" t="s">
        <v>60</v>
      </c>
      <c r="B27" s="275">
        <v>46.791044776119406</v>
      </c>
      <c r="C27" s="276">
        <v>47.383177570093459</v>
      </c>
      <c r="D27" s="31"/>
      <c r="E27"/>
      <c r="F27"/>
    </row>
    <row r="28" spans="1:13" ht="19.899999999999999" customHeight="1" thickBot="1">
      <c r="A28" s="44" t="s">
        <v>61</v>
      </c>
      <c r="B28" s="277">
        <v>48.514563106796118</v>
      </c>
      <c r="C28" s="278">
        <v>48.316831683168317</v>
      </c>
      <c r="D28" s="31"/>
      <c r="E28"/>
      <c r="F28"/>
    </row>
    <row r="29" spans="1:13" ht="19.899999999999999" customHeight="1" thickBot="1">
      <c r="A29" s="659" t="s">
        <v>68</v>
      </c>
      <c r="B29" s="663">
        <v>47.375</v>
      </c>
      <c r="C29" s="664">
        <v>47.682539682539684</v>
      </c>
      <c r="D29" s="36"/>
      <c r="E29"/>
      <c r="F29"/>
    </row>
    <row r="30" spans="1:13" ht="15">
      <c r="A30" s="45"/>
      <c r="B30" s="45"/>
      <c r="C30" s="45"/>
      <c r="F30" s="17"/>
    </row>
    <row r="31" spans="1:13" ht="15">
      <c r="A31" s="45"/>
      <c r="B31" s="45"/>
      <c r="C31" s="45"/>
      <c r="F31" s="17"/>
    </row>
  </sheetData>
  <pageMargins left="0.75" right="0.75" top="1" bottom="1"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30" sqref="H30"/>
    </sheetView>
  </sheetViews>
  <sheetFormatPr baseColWidth="10" defaultRowHeight="12.75"/>
  <cols>
    <col min="1" max="1" width="43.85546875" style="84" customWidth="1"/>
    <col min="2" max="2" width="14.5703125" style="84" customWidth="1"/>
    <col min="3" max="3" width="14" style="84" customWidth="1"/>
    <col min="4" max="4" width="2.28515625" style="84" customWidth="1"/>
    <col min="5" max="5" width="12.28515625" style="13" customWidth="1"/>
    <col min="6" max="6" width="11.5703125" style="13" customWidth="1"/>
    <col min="7" max="256" width="11.42578125" style="84"/>
    <col min="257" max="257" width="42.28515625" style="84" customWidth="1"/>
    <col min="258" max="259" width="15.7109375" style="84" customWidth="1"/>
    <col min="260" max="260" width="4.7109375" style="84" customWidth="1"/>
    <col min="261" max="262" width="14.7109375" style="84" customWidth="1"/>
    <col min="263" max="512" width="11.42578125" style="84"/>
    <col min="513" max="513" width="42.28515625" style="84" customWidth="1"/>
    <col min="514" max="515" width="15.7109375" style="84" customWidth="1"/>
    <col min="516" max="516" width="4.7109375" style="84" customWidth="1"/>
    <col min="517" max="518" width="14.7109375" style="84" customWidth="1"/>
    <col min="519" max="768" width="11.42578125" style="84"/>
    <col min="769" max="769" width="42.28515625" style="84" customWidth="1"/>
    <col min="770" max="771" width="15.7109375" style="84" customWidth="1"/>
    <col min="772" max="772" width="4.7109375" style="84" customWidth="1"/>
    <col min="773" max="774" width="14.7109375" style="84" customWidth="1"/>
    <col min="775" max="1024" width="11.42578125" style="84"/>
    <col min="1025" max="1025" width="42.28515625" style="84" customWidth="1"/>
    <col min="1026" max="1027" width="15.7109375" style="84" customWidth="1"/>
    <col min="1028" max="1028" width="4.7109375" style="84" customWidth="1"/>
    <col min="1029" max="1030" width="14.7109375" style="84" customWidth="1"/>
    <col min="1031" max="1280" width="11.42578125" style="84"/>
    <col min="1281" max="1281" width="42.28515625" style="84" customWidth="1"/>
    <col min="1282" max="1283" width="15.7109375" style="84" customWidth="1"/>
    <col min="1284" max="1284" width="4.7109375" style="84" customWidth="1"/>
    <col min="1285" max="1286" width="14.7109375" style="84" customWidth="1"/>
    <col min="1287" max="1536" width="11.42578125" style="84"/>
    <col min="1537" max="1537" width="42.28515625" style="84" customWidth="1"/>
    <col min="1538" max="1539" width="15.7109375" style="84" customWidth="1"/>
    <col min="1540" max="1540" width="4.7109375" style="84" customWidth="1"/>
    <col min="1541" max="1542" width="14.7109375" style="84" customWidth="1"/>
    <col min="1543" max="1792" width="11.42578125" style="84"/>
    <col min="1793" max="1793" width="42.28515625" style="84" customWidth="1"/>
    <col min="1794" max="1795" width="15.7109375" style="84" customWidth="1"/>
    <col min="1796" max="1796" width="4.7109375" style="84" customWidth="1"/>
    <col min="1797" max="1798" width="14.7109375" style="84" customWidth="1"/>
    <col min="1799" max="2048" width="11.42578125" style="84"/>
    <col min="2049" max="2049" width="42.28515625" style="84" customWidth="1"/>
    <col min="2050" max="2051" width="15.7109375" style="84" customWidth="1"/>
    <col min="2052" max="2052" width="4.7109375" style="84" customWidth="1"/>
    <col min="2053" max="2054" width="14.7109375" style="84" customWidth="1"/>
    <col min="2055" max="2304" width="11.42578125" style="84"/>
    <col min="2305" max="2305" width="42.28515625" style="84" customWidth="1"/>
    <col min="2306" max="2307" width="15.7109375" style="84" customWidth="1"/>
    <col min="2308" max="2308" width="4.7109375" style="84" customWidth="1"/>
    <col min="2309" max="2310" width="14.7109375" style="84" customWidth="1"/>
    <col min="2311" max="2560" width="11.42578125" style="84"/>
    <col min="2561" max="2561" width="42.28515625" style="84" customWidth="1"/>
    <col min="2562" max="2563" width="15.7109375" style="84" customWidth="1"/>
    <col min="2564" max="2564" width="4.7109375" style="84" customWidth="1"/>
    <col min="2565" max="2566" width="14.7109375" style="84" customWidth="1"/>
    <col min="2567" max="2816" width="11.42578125" style="84"/>
    <col min="2817" max="2817" width="42.28515625" style="84" customWidth="1"/>
    <col min="2818" max="2819" width="15.7109375" style="84" customWidth="1"/>
    <col min="2820" max="2820" width="4.7109375" style="84" customWidth="1"/>
    <col min="2821" max="2822" width="14.7109375" style="84" customWidth="1"/>
    <col min="2823" max="3072" width="11.42578125" style="84"/>
    <col min="3073" max="3073" width="42.28515625" style="84" customWidth="1"/>
    <col min="3074" max="3075" width="15.7109375" style="84" customWidth="1"/>
    <col min="3076" max="3076" width="4.7109375" style="84" customWidth="1"/>
    <col min="3077" max="3078" width="14.7109375" style="84" customWidth="1"/>
    <col min="3079" max="3328" width="11.42578125" style="84"/>
    <col min="3329" max="3329" width="42.28515625" style="84" customWidth="1"/>
    <col min="3330" max="3331" width="15.7109375" style="84" customWidth="1"/>
    <col min="3332" max="3332" width="4.7109375" style="84" customWidth="1"/>
    <col min="3333" max="3334" width="14.7109375" style="84" customWidth="1"/>
    <col min="3335" max="3584" width="11.42578125" style="84"/>
    <col min="3585" max="3585" width="42.28515625" style="84" customWidth="1"/>
    <col min="3586" max="3587" width="15.7109375" style="84" customWidth="1"/>
    <col min="3588" max="3588" width="4.7109375" style="84" customWidth="1"/>
    <col min="3589" max="3590" width="14.7109375" style="84" customWidth="1"/>
    <col min="3591" max="3840" width="11.42578125" style="84"/>
    <col min="3841" max="3841" width="42.28515625" style="84" customWidth="1"/>
    <col min="3842" max="3843" width="15.7109375" style="84" customWidth="1"/>
    <col min="3844" max="3844" width="4.7109375" style="84" customWidth="1"/>
    <col min="3845" max="3846" width="14.7109375" style="84" customWidth="1"/>
    <col min="3847" max="4096" width="11.42578125" style="84"/>
    <col min="4097" max="4097" width="42.28515625" style="84" customWidth="1"/>
    <col min="4098" max="4099" width="15.7109375" style="84" customWidth="1"/>
    <col min="4100" max="4100" width="4.7109375" style="84" customWidth="1"/>
    <col min="4101" max="4102" width="14.7109375" style="84" customWidth="1"/>
    <col min="4103" max="4352" width="11.42578125" style="84"/>
    <col min="4353" max="4353" width="42.28515625" style="84" customWidth="1"/>
    <col min="4354" max="4355" width="15.7109375" style="84" customWidth="1"/>
    <col min="4356" max="4356" width="4.7109375" style="84" customWidth="1"/>
    <col min="4357" max="4358" width="14.7109375" style="84" customWidth="1"/>
    <col min="4359" max="4608" width="11.42578125" style="84"/>
    <col min="4609" max="4609" width="42.28515625" style="84" customWidth="1"/>
    <col min="4610" max="4611" width="15.7109375" style="84" customWidth="1"/>
    <col min="4612" max="4612" width="4.7109375" style="84" customWidth="1"/>
    <col min="4613" max="4614" width="14.7109375" style="84" customWidth="1"/>
    <col min="4615" max="4864" width="11.42578125" style="84"/>
    <col min="4865" max="4865" width="42.28515625" style="84" customWidth="1"/>
    <col min="4866" max="4867" width="15.7109375" style="84" customWidth="1"/>
    <col min="4868" max="4868" width="4.7109375" style="84" customWidth="1"/>
    <col min="4869" max="4870" width="14.7109375" style="84" customWidth="1"/>
    <col min="4871" max="5120" width="11.42578125" style="84"/>
    <col min="5121" max="5121" width="42.28515625" style="84" customWidth="1"/>
    <col min="5122" max="5123" width="15.7109375" style="84" customWidth="1"/>
    <col min="5124" max="5124" width="4.7109375" style="84" customWidth="1"/>
    <col min="5125" max="5126" width="14.7109375" style="84" customWidth="1"/>
    <col min="5127" max="5376" width="11.42578125" style="84"/>
    <col min="5377" max="5377" width="42.28515625" style="84" customWidth="1"/>
    <col min="5378" max="5379" width="15.7109375" style="84" customWidth="1"/>
    <col min="5380" max="5380" width="4.7109375" style="84" customWidth="1"/>
    <col min="5381" max="5382" width="14.7109375" style="84" customWidth="1"/>
    <col min="5383" max="5632" width="11.42578125" style="84"/>
    <col min="5633" max="5633" width="42.28515625" style="84" customWidth="1"/>
    <col min="5634" max="5635" width="15.7109375" style="84" customWidth="1"/>
    <col min="5636" max="5636" width="4.7109375" style="84" customWidth="1"/>
    <col min="5637" max="5638" width="14.7109375" style="84" customWidth="1"/>
    <col min="5639" max="5888" width="11.42578125" style="84"/>
    <col min="5889" max="5889" width="42.28515625" style="84" customWidth="1"/>
    <col min="5890" max="5891" width="15.7109375" style="84" customWidth="1"/>
    <col min="5892" max="5892" width="4.7109375" style="84" customWidth="1"/>
    <col min="5893" max="5894" width="14.7109375" style="84" customWidth="1"/>
    <col min="5895" max="6144" width="11.42578125" style="84"/>
    <col min="6145" max="6145" width="42.28515625" style="84" customWidth="1"/>
    <col min="6146" max="6147" width="15.7109375" style="84" customWidth="1"/>
    <col min="6148" max="6148" width="4.7109375" style="84" customWidth="1"/>
    <col min="6149" max="6150" width="14.7109375" style="84" customWidth="1"/>
    <col min="6151" max="6400" width="11.42578125" style="84"/>
    <col min="6401" max="6401" width="42.28515625" style="84" customWidth="1"/>
    <col min="6402" max="6403" width="15.7109375" style="84" customWidth="1"/>
    <col min="6404" max="6404" width="4.7109375" style="84" customWidth="1"/>
    <col min="6405" max="6406" width="14.7109375" style="84" customWidth="1"/>
    <col min="6407" max="6656" width="11.42578125" style="84"/>
    <col min="6657" max="6657" width="42.28515625" style="84" customWidth="1"/>
    <col min="6658" max="6659" width="15.7109375" style="84" customWidth="1"/>
    <col min="6660" max="6660" width="4.7109375" style="84" customWidth="1"/>
    <col min="6661" max="6662" width="14.7109375" style="84" customWidth="1"/>
    <col min="6663" max="6912" width="11.42578125" style="84"/>
    <col min="6913" max="6913" width="42.28515625" style="84" customWidth="1"/>
    <col min="6914" max="6915" width="15.7109375" style="84" customWidth="1"/>
    <col min="6916" max="6916" width="4.7109375" style="84" customWidth="1"/>
    <col min="6917" max="6918" width="14.7109375" style="84" customWidth="1"/>
    <col min="6919" max="7168" width="11.42578125" style="84"/>
    <col min="7169" max="7169" width="42.28515625" style="84" customWidth="1"/>
    <col min="7170" max="7171" width="15.7109375" style="84" customWidth="1"/>
    <col min="7172" max="7172" width="4.7109375" style="84" customWidth="1"/>
    <col min="7173" max="7174" width="14.7109375" style="84" customWidth="1"/>
    <col min="7175" max="7424" width="11.42578125" style="84"/>
    <col min="7425" max="7425" width="42.28515625" style="84" customWidth="1"/>
    <col min="7426" max="7427" width="15.7109375" style="84" customWidth="1"/>
    <col min="7428" max="7428" width="4.7109375" style="84" customWidth="1"/>
    <col min="7429" max="7430" width="14.7109375" style="84" customWidth="1"/>
    <col min="7431" max="7680" width="11.42578125" style="84"/>
    <col min="7681" max="7681" width="42.28515625" style="84" customWidth="1"/>
    <col min="7682" max="7683" width="15.7109375" style="84" customWidth="1"/>
    <col min="7684" max="7684" width="4.7109375" style="84" customWidth="1"/>
    <col min="7685" max="7686" width="14.7109375" style="84" customWidth="1"/>
    <col min="7687" max="7936" width="11.42578125" style="84"/>
    <col min="7937" max="7937" width="42.28515625" style="84" customWidth="1"/>
    <col min="7938" max="7939" width="15.7109375" style="84" customWidth="1"/>
    <col min="7940" max="7940" width="4.7109375" style="84" customWidth="1"/>
    <col min="7941" max="7942" width="14.7109375" style="84" customWidth="1"/>
    <col min="7943" max="8192" width="11.42578125" style="84"/>
    <col min="8193" max="8193" width="42.28515625" style="84" customWidth="1"/>
    <col min="8194" max="8195" width="15.7109375" style="84" customWidth="1"/>
    <col min="8196" max="8196" width="4.7109375" style="84" customWidth="1"/>
    <col min="8197" max="8198" width="14.7109375" style="84" customWidth="1"/>
    <col min="8199" max="8448" width="11.42578125" style="84"/>
    <col min="8449" max="8449" width="42.28515625" style="84" customWidth="1"/>
    <col min="8450" max="8451" width="15.7109375" style="84" customWidth="1"/>
    <col min="8452" max="8452" width="4.7109375" style="84" customWidth="1"/>
    <col min="8453" max="8454" width="14.7109375" style="84" customWidth="1"/>
    <col min="8455" max="8704" width="11.42578125" style="84"/>
    <col min="8705" max="8705" width="42.28515625" style="84" customWidth="1"/>
    <col min="8706" max="8707" width="15.7109375" style="84" customWidth="1"/>
    <col min="8708" max="8708" width="4.7109375" style="84" customWidth="1"/>
    <col min="8709" max="8710" width="14.7109375" style="84" customWidth="1"/>
    <col min="8711" max="8960" width="11.42578125" style="84"/>
    <col min="8961" max="8961" width="42.28515625" style="84" customWidth="1"/>
    <col min="8962" max="8963" width="15.7109375" style="84" customWidth="1"/>
    <col min="8964" max="8964" width="4.7109375" style="84" customWidth="1"/>
    <col min="8965" max="8966" width="14.7109375" style="84" customWidth="1"/>
    <col min="8967" max="9216" width="11.42578125" style="84"/>
    <col min="9217" max="9217" width="42.28515625" style="84" customWidth="1"/>
    <col min="9218" max="9219" width="15.7109375" style="84" customWidth="1"/>
    <col min="9220" max="9220" width="4.7109375" style="84" customWidth="1"/>
    <col min="9221" max="9222" width="14.7109375" style="84" customWidth="1"/>
    <col min="9223" max="9472" width="11.42578125" style="84"/>
    <col min="9473" max="9473" width="42.28515625" style="84" customWidth="1"/>
    <col min="9474" max="9475" width="15.7109375" style="84" customWidth="1"/>
    <col min="9476" max="9476" width="4.7109375" style="84" customWidth="1"/>
    <col min="9477" max="9478" width="14.7109375" style="84" customWidth="1"/>
    <col min="9479" max="9728" width="11.42578125" style="84"/>
    <col min="9729" max="9729" width="42.28515625" style="84" customWidth="1"/>
    <col min="9730" max="9731" width="15.7109375" style="84" customWidth="1"/>
    <col min="9732" max="9732" width="4.7109375" style="84" customWidth="1"/>
    <col min="9733" max="9734" width="14.7109375" style="84" customWidth="1"/>
    <col min="9735" max="9984" width="11.42578125" style="84"/>
    <col min="9985" max="9985" width="42.28515625" style="84" customWidth="1"/>
    <col min="9986" max="9987" width="15.7109375" style="84" customWidth="1"/>
    <col min="9988" max="9988" width="4.7109375" style="84" customWidth="1"/>
    <col min="9989" max="9990" width="14.7109375" style="84" customWidth="1"/>
    <col min="9991" max="10240" width="11.42578125" style="84"/>
    <col min="10241" max="10241" width="42.28515625" style="84" customWidth="1"/>
    <col min="10242" max="10243" width="15.7109375" style="84" customWidth="1"/>
    <col min="10244" max="10244" width="4.7109375" style="84" customWidth="1"/>
    <col min="10245" max="10246" width="14.7109375" style="84" customWidth="1"/>
    <col min="10247" max="10496" width="11.42578125" style="84"/>
    <col min="10497" max="10497" width="42.28515625" style="84" customWidth="1"/>
    <col min="10498" max="10499" width="15.7109375" style="84" customWidth="1"/>
    <col min="10500" max="10500" width="4.7109375" style="84" customWidth="1"/>
    <col min="10501" max="10502" width="14.7109375" style="84" customWidth="1"/>
    <col min="10503" max="10752" width="11.42578125" style="84"/>
    <col min="10753" max="10753" width="42.28515625" style="84" customWidth="1"/>
    <col min="10754" max="10755" width="15.7109375" style="84" customWidth="1"/>
    <col min="10756" max="10756" width="4.7109375" style="84" customWidth="1"/>
    <col min="10757" max="10758" width="14.7109375" style="84" customWidth="1"/>
    <col min="10759" max="11008" width="11.42578125" style="84"/>
    <col min="11009" max="11009" width="42.28515625" style="84" customWidth="1"/>
    <col min="11010" max="11011" width="15.7109375" style="84" customWidth="1"/>
    <col min="11012" max="11012" width="4.7109375" style="84" customWidth="1"/>
    <col min="11013" max="11014" width="14.7109375" style="84" customWidth="1"/>
    <col min="11015" max="11264" width="11.42578125" style="84"/>
    <col min="11265" max="11265" width="42.28515625" style="84" customWidth="1"/>
    <col min="11266" max="11267" width="15.7109375" style="84" customWidth="1"/>
    <col min="11268" max="11268" width="4.7109375" style="84" customWidth="1"/>
    <col min="11269" max="11270" width="14.7109375" style="84" customWidth="1"/>
    <col min="11271" max="11520" width="11.42578125" style="84"/>
    <col min="11521" max="11521" width="42.28515625" style="84" customWidth="1"/>
    <col min="11522" max="11523" width="15.7109375" style="84" customWidth="1"/>
    <col min="11524" max="11524" width="4.7109375" style="84" customWidth="1"/>
    <col min="11525" max="11526" width="14.7109375" style="84" customWidth="1"/>
    <col min="11527" max="11776" width="11.42578125" style="84"/>
    <col min="11777" max="11777" width="42.28515625" style="84" customWidth="1"/>
    <col min="11778" max="11779" width="15.7109375" style="84" customWidth="1"/>
    <col min="11780" max="11780" width="4.7109375" style="84" customWidth="1"/>
    <col min="11781" max="11782" width="14.7109375" style="84" customWidth="1"/>
    <col min="11783" max="12032" width="11.42578125" style="84"/>
    <col min="12033" max="12033" width="42.28515625" style="84" customWidth="1"/>
    <col min="12034" max="12035" width="15.7109375" style="84" customWidth="1"/>
    <col min="12036" max="12036" width="4.7109375" style="84" customWidth="1"/>
    <col min="12037" max="12038" width="14.7109375" style="84" customWidth="1"/>
    <col min="12039" max="12288" width="11.42578125" style="84"/>
    <col min="12289" max="12289" width="42.28515625" style="84" customWidth="1"/>
    <col min="12290" max="12291" width="15.7109375" style="84" customWidth="1"/>
    <col min="12292" max="12292" width="4.7109375" style="84" customWidth="1"/>
    <col min="12293" max="12294" width="14.7109375" style="84" customWidth="1"/>
    <col min="12295" max="12544" width="11.42578125" style="84"/>
    <col min="12545" max="12545" width="42.28515625" style="84" customWidth="1"/>
    <col min="12546" max="12547" width="15.7109375" style="84" customWidth="1"/>
    <col min="12548" max="12548" width="4.7109375" style="84" customWidth="1"/>
    <col min="12549" max="12550" width="14.7109375" style="84" customWidth="1"/>
    <col min="12551" max="12800" width="11.42578125" style="84"/>
    <col min="12801" max="12801" width="42.28515625" style="84" customWidth="1"/>
    <col min="12802" max="12803" width="15.7109375" style="84" customWidth="1"/>
    <col min="12804" max="12804" width="4.7109375" style="84" customWidth="1"/>
    <col min="12805" max="12806" width="14.7109375" style="84" customWidth="1"/>
    <col min="12807" max="13056" width="11.42578125" style="84"/>
    <col min="13057" max="13057" width="42.28515625" style="84" customWidth="1"/>
    <col min="13058" max="13059" width="15.7109375" style="84" customWidth="1"/>
    <col min="13060" max="13060" width="4.7109375" style="84" customWidth="1"/>
    <col min="13061" max="13062" width="14.7109375" style="84" customWidth="1"/>
    <col min="13063" max="13312" width="11.42578125" style="84"/>
    <col min="13313" max="13313" width="42.28515625" style="84" customWidth="1"/>
    <col min="13314" max="13315" width="15.7109375" style="84" customWidth="1"/>
    <col min="13316" max="13316" width="4.7109375" style="84" customWidth="1"/>
    <col min="13317" max="13318" width="14.7109375" style="84" customWidth="1"/>
    <col min="13319" max="13568" width="11.42578125" style="84"/>
    <col min="13569" max="13569" width="42.28515625" style="84" customWidth="1"/>
    <col min="13570" max="13571" width="15.7109375" style="84" customWidth="1"/>
    <col min="13572" max="13572" width="4.7109375" style="84" customWidth="1"/>
    <col min="13573" max="13574" width="14.7109375" style="84" customWidth="1"/>
    <col min="13575" max="13824" width="11.42578125" style="84"/>
    <col min="13825" max="13825" width="42.28515625" style="84" customWidth="1"/>
    <col min="13826" max="13827" width="15.7109375" style="84" customWidth="1"/>
    <col min="13828" max="13828" width="4.7109375" style="84" customWidth="1"/>
    <col min="13829" max="13830" width="14.7109375" style="84" customWidth="1"/>
    <col min="13831" max="14080" width="11.42578125" style="84"/>
    <col min="14081" max="14081" width="42.28515625" style="84" customWidth="1"/>
    <col min="14082" max="14083" width="15.7109375" style="84" customWidth="1"/>
    <col min="14084" max="14084" width="4.7109375" style="84" customWidth="1"/>
    <col min="14085" max="14086" width="14.7109375" style="84" customWidth="1"/>
    <col min="14087" max="14336" width="11.42578125" style="84"/>
    <col min="14337" max="14337" width="42.28515625" style="84" customWidth="1"/>
    <col min="14338" max="14339" width="15.7109375" style="84" customWidth="1"/>
    <col min="14340" max="14340" width="4.7109375" style="84" customWidth="1"/>
    <col min="14341" max="14342" width="14.7109375" style="84" customWidth="1"/>
    <col min="14343" max="14592" width="11.42578125" style="84"/>
    <col min="14593" max="14593" width="42.28515625" style="84" customWidth="1"/>
    <col min="14594" max="14595" width="15.7109375" style="84" customWidth="1"/>
    <col min="14596" max="14596" width="4.7109375" style="84" customWidth="1"/>
    <col min="14597" max="14598" width="14.7109375" style="84" customWidth="1"/>
    <col min="14599" max="14848" width="11.42578125" style="84"/>
    <col min="14849" max="14849" width="42.28515625" style="84" customWidth="1"/>
    <col min="14850" max="14851" width="15.7109375" style="84" customWidth="1"/>
    <col min="14852" max="14852" width="4.7109375" style="84" customWidth="1"/>
    <col min="14853" max="14854" width="14.7109375" style="84" customWidth="1"/>
    <col min="14855" max="15104" width="11.42578125" style="84"/>
    <col min="15105" max="15105" width="42.28515625" style="84" customWidth="1"/>
    <col min="15106" max="15107" width="15.7109375" style="84" customWidth="1"/>
    <col min="15108" max="15108" width="4.7109375" style="84" customWidth="1"/>
    <col min="15109" max="15110" width="14.7109375" style="84" customWidth="1"/>
    <col min="15111" max="15360" width="11.42578125" style="84"/>
    <col min="15361" max="15361" width="42.28515625" style="84" customWidth="1"/>
    <col min="15362" max="15363" width="15.7109375" style="84" customWidth="1"/>
    <col min="15364" max="15364" width="4.7109375" style="84" customWidth="1"/>
    <col min="15365" max="15366" width="14.7109375" style="84" customWidth="1"/>
    <col min="15367" max="15616" width="11.42578125" style="84"/>
    <col min="15617" max="15617" width="42.28515625" style="84" customWidth="1"/>
    <col min="15618" max="15619" width="15.7109375" style="84" customWidth="1"/>
    <col min="15620" max="15620" width="4.7109375" style="84" customWidth="1"/>
    <col min="15621" max="15622" width="14.7109375" style="84" customWidth="1"/>
    <col min="15623" max="15872" width="11.42578125" style="84"/>
    <col min="15873" max="15873" width="42.28515625" style="84" customWidth="1"/>
    <col min="15874" max="15875" width="15.7109375" style="84" customWidth="1"/>
    <col min="15876" max="15876" width="4.7109375" style="84" customWidth="1"/>
    <col min="15877" max="15878" width="14.7109375" style="84" customWidth="1"/>
    <col min="15879" max="16128" width="11.42578125" style="84"/>
    <col min="16129" max="16129" width="42.28515625" style="84" customWidth="1"/>
    <col min="16130" max="16131" width="15.7109375" style="84" customWidth="1"/>
    <col min="16132" max="16132" width="4.7109375" style="84" customWidth="1"/>
    <col min="16133" max="16134" width="14.7109375" style="84" customWidth="1"/>
    <col min="16135" max="16384" width="11.42578125" style="84"/>
  </cols>
  <sheetData>
    <row r="1" spans="1:8" ht="59.45" customHeight="1">
      <c r="A1" s="133" t="s">
        <v>673</v>
      </c>
      <c r="B1" s="133"/>
      <c r="C1" s="133"/>
      <c r="D1" s="133"/>
      <c r="E1" s="133"/>
      <c r="F1" s="133"/>
      <c r="G1" s="132"/>
      <c r="H1" s="132"/>
    </row>
    <row r="2" spans="1:8" ht="13.5" thickBot="1">
      <c r="A2" s="209"/>
    </row>
    <row r="3" spans="1:8" s="204" customFormat="1" ht="19.899999999999999" customHeight="1" thickBot="1">
      <c r="A3" s="210"/>
      <c r="B3"/>
      <c r="C3"/>
      <c r="E3" s="1085" t="s">
        <v>65</v>
      </c>
      <c r="F3" s="1086"/>
    </row>
    <row r="4" spans="1:8" ht="25.5" customHeight="1" thickBot="1">
      <c r="A4" s="211"/>
      <c r="B4" s="762">
        <v>2015</v>
      </c>
      <c r="C4" s="763">
        <v>2016</v>
      </c>
      <c r="D4" s="88"/>
      <c r="E4" s="1024" t="s">
        <v>182</v>
      </c>
      <c r="F4" s="1025" t="s">
        <v>110</v>
      </c>
    </row>
    <row r="5" spans="1:8" ht="19.899999999999999" customHeight="1">
      <c r="A5" s="377" t="s">
        <v>359</v>
      </c>
      <c r="B5" s="380">
        <f>SUM(B6:B7)</f>
        <v>8209</v>
      </c>
      <c r="C5" s="381">
        <f>SUM(C6:C7)</f>
        <v>7110</v>
      </c>
      <c r="D5" s="88"/>
      <c r="E5" s="1030">
        <f t="shared" ref="E5:E10" si="0">C5-B5</f>
        <v>-1099</v>
      </c>
      <c r="F5" s="1031">
        <f t="shared" ref="F5:F10" si="1">(C5-B5)/B5</f>
        <v>-0.13387745157753686</v>
      </c>
    </row>
    <row r="6" spans="1:8" ht="19.899999999999999" customHeight="1">
      <c r="A6" s="212" t="s">
        <v>360</v>
      </c>
      <c r="B6" s="382">
        <v>7118</v>
      </c>
      <c r="C6" s="383">
        <v>6129</v>
      </c>
      <c r="D6" s="175"/>
      <c r="E6" s="1032">
        <f t="shared" si="0"/>
        <v>-989</v>
      </c>
      <c r="F6" s="1033">
        <f t="shared" si="1"/>
        <v>-0.13894352346164654</v>
      </c>
    </row>
    <row r="7" spans="1:8" ht="19.899999999999999" customHeight="1">
      <c r="A7" s="212" t="s">
        <v>361</v>
      </c>
      <c r="B7" s="382">
        <v>1091</v>
      </c>
      <c r="C7" s="383">
        <v>981</v>
      </c>
      <c r="D7" s="177"/>
      <c r="E7" s="1032">
        <f t="shared" si="0"/>
        <v>-110</v>
      </c>
      <c r="F7" s="1033">
        <f t="shared" si="1"/>
        <v>-0.10082493125572869</v>
      </c>
    </row>
    <row r="8" spans="1:8" ht="19.899999999999999" customHeight="1">
      <c r="A8" s="378" t="s">
        <v>362</v>
      </c>
      <c r="B8" s="384">
        <v>1295</v>
      </c>
      <c r="C8" s="385">
        <v>1173</v>
      </c>
      <c r="E8" s="1032">
        <f t="shared" si="0"/>
        <v>-122</v>
      </c>
      <c r="F8" s="1033">
        <f t="shared" si="1"/>
        <v>-9.4208494208494212E-2</v>
      </c>
    </row>
    <row r="9" spans="1:8" ht="19.899999999999999" customHeight="1">
      <c r="A9" s="378" t="s">
        <v>363</v>
      </c>
      <c r="B9" s="384">
        <v>14129</v>
      </c>
      <c r="C9" s="385">
        <v>14394</v>
      </c>
      <c r="E9" s="1032">
        <f t="shared" si="0"/>
        <v>265</v>
      </c>
      <c r="F9" s="1033">
        <f t="shared" si="1"/>
        <v>1.8755750583905443E-2</v>
      </c>
    </row>
    <row r="10" spans="1:8" ht="19.899999999999999" customHeight="1" thickBot="1">
      <c r="A10" s="379" t="s">
        <v>364</v>
      </c>
      <c r="B10" s="386">
        <v>995</v>
      </c>
      <c r="C10" s="387">
        <v>618</v>
      </c>
      <c r="E10" s="1034">
        <f t="shared" si="0"/>
        <v>-377</v>
      </c>
      <c r="F10" s="1035">
        <f t="shared" si="1"/>
        <v>-0.37889447236180906</v>
      </c>
    </row>
  </sheetData>
  <mergeCells count="1">
    <mergeCell ref="E3:F3"/>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F29" sqref="F29"/>
    </sheetView>
  </sheetViews>
  <sheetFormatPr baseColWidth="10" defaultRowHeight="12.75"/>
  <cols>
    <col min="1" max="1" width="25.42578125" style="84" customWidth="1"/>
    <col min="2" max="2" width="11.5703125" style="84" bestFit="1" customWidth="1"/>
    <col min="3" max="3" width="15.140625" style="84" customWidth="1"/>
    <col min="4" max="4" width="13" style="84" customWidth="1"/>
    <col min="5" max="5" width="11.85546875" style="13" customWidth="1"/>
    <col min="6" max="6" width="14" style="13" customWidth="1"/>
    <col min="7" max="7" width="12.7109375" style="84" customWidth="1"/>
    <col min="8" max="8" width="4.7109375" style="84" customWidth="1"/>
    <col min="9" max="10" width="12.7109375" style="84" customWidth="1"/>
    <col min="11" max="256" width="11.42578125" style="84"/>
    <col min="257" max="257" width="29" style="84" customWidth="1"/>
    <col min="258" max="263" width="12.7109375" style="84" customWidth="1"/>
    <col min="264" max="264" width="4.7109375" style="84" customWidth="1"/>
    <col min="265" max="266" width="12.7109375" style="84" customWidth="1"/>
    <col min="267" max="512" width="11.42578125" style="84"/>
    <col min="513" max="513" width="29" style="84" customWidth="1"/>
    <col min="514" max="519" width="12.7109375" style="84" customWidth="1"/>
    <col min="520" max="520" width="4.7109375" style="84" customWidth="1"/>
    <col min="521" max="522" width="12.7109375" style="84" customWidth="1"/>
    <col min="523" max="768" width="11.42578125" style="84"/>
    <col min="769" max="769" width="29" style="84" customWidth="1"/>
    <col min="770" max="775" width="12.7109375" style="84" customWidth="1"/>
    <col min="776" max="776" width="4.7109375" style="84" customWidth="1"/>
    <col min="777" max="778" width="12.7109375" style="84" customWidth="1"/>
    <col min="779" max="1024" width="11.42578125" style="84"/>
    <col min="1025" max="1025" width="29" style="84" customWidth="1"/>
    <col min="1026" max="1031" width="12.7109375" style="84" customWidth="1"/>
    <col min="1032" max="1032" width="4.7109375" style="84" customWidth="1"/>
    <col min="1033" max="1034" width="12.7109375" style="84" customWidth="1"/>
    <col min="1035" max="1280" width="11.42578125" style="84"/>
    <col min="1281" max="1281" width="29" style="84" customWidth="1"/>
    <col min="1282" max="1287" width="12.7109375" style="84" customWidth="1"/>
    <col min="1288" max="1288" width="4.7109375" style="84" customWidth="1"/>
    <col min="1289" max="1290" width="12.7109375" style="84" customWidth="1"/>
    <col min="1291" max="1536" width="11.42578125" style="84"/>
    <col min="1537" max="1537" width="29" style="84" customWidth="1"/>
    <col min="1538" max="1543" width="12.7109375" style="84" customWidth="1"/>
    <col min="1544" max="1544" width="4.7109375" style="84" customWidth="1"/>
    <col min="1545" max="1546" width="12.7109375" style="84" customWidth="1"/>
    <col min="1547" max="1792" width="11.42578125" style="84"/>
    <col min="1793" max="1793" width="29" style="84" customWidth="1"/>
    <col min="1794" max="1799" width="12.7109375" style="84" customWidth="1"/>
    <col min="1800" max="1800" width="4.7109375" style="84" customWidth="1"/>
    <col min="1801" max="1802" width="12.7109375" style="84" customWidth="1"/>
    <col min="1803" max="2048" width="11.42578125" style="84"/>
    <col min="2049" max="2049" width="29" style="84" customWidth="1"/>
    <col min="2050" max="2055" width="12.7109375" style="84" customWidth="1"/>
    <col min="2056" max="2056" width="4.7109375" style="84" customWidth="1"/>
    <col min="2057" max="2058" width="12.7109375" style="84" customWidth="1"/>
    <col min="2059" max="2304" width="11.42578125" style="84"/>
    <col min="2305" max="2305" width="29" style="84" customWidth="1"/>
    <col min="2306" max="2311" width="12.7109375" style="84" customWidth="1"/>
    <col min="2312" max="2312" width="4.7109375" style="84" customWidth="1"/>
    <col min="2313" max="2314" width="12.7109375" style="84" customWidth="1"/>
    <col min="2315" max="2560" width="11.42578125" style="84"/>
    <col min="2561" max="2561" width="29" style="84" customWidth="1"/>
    <col min="2562" max="2567" width="12.7109375" style="84" customWidth="1"/>
    <col min="2568" max="2568" width="4.7109375" style="84" customWidth="1"/>
    <col min="2569" max="2570" width="12.7109375" style="84" customWidth="1"/>
    <col min="2571" max="2816" width="11.42578125" style="84"/>
    <col min="2817" max="2817" width="29" style="84" customWidth="1"/>
    <col min="2818" max="2823" width="12.7109375" style="84" customWidth="1"/>
    <col min="2824" max="2824" width="4.7109375" style="84" customWidth="1"/>
    <col min="2825" max="2826" width="12.7109375" style="84" customWidth="1"/>
    <col min="2827" max="3072" width="11.42578125" style="84"/>
    <col min="3073" max="3073" width="29" style="84" customWidth="1"/>
    <col min="3074" max="3079" width="12.7109375" style="84" customWidth="1"/>
    <col min="3080" max="3080" width="4.7109375" style="84" customWidth="1"/>
    <col min="3081" max="3082" width="12.7109375" style="84" customWidth="1"/>
    <col min="3083" max="3328" width="11.42578125" style="84"/>
    <col min="3329" max="3329" width="29" style="84" customWidth="1"/>
    <col min="3330" max="3335" width="12.7109375" style="84" customWidth="1"/>
    <col min="3336" max="3336" width="4.7109375" style="84" customWidth="1"/>
    <col min="3337" max="3338" width="12.7109375" style="84" customWidth="1"/>
    <col min="3339" max="3584" width="11.42578125" style="84"/>
    <col min="3585" max="3585" width="29" style="84" customWidth="1"/>
    <col min="3586" max="3591" width="12.7109375" style="84" customWidth="1"/>
    <col min="3592" max="3592" width="4.7109375" style="84" customWidth="1"/>
    <col min="3593" max="3594" width="12.7109375" style="84" customWidth="1"/>
    <col min="3595" max="3840" width="11.42578125" style="84"/>
    <col min="3841" max="3841" width="29" style="84" customWidth="1"/>
    <col min="3842" max="3847" width="12.7109375" style="84" customWidth="1"/>
    <col min="3848" max="3848" width="4.7109375" style="84" customWidth="1"/>
    <col min="3849" max="3850" width="12.7109375" style="84" customWidth="1"/>
    <col min="3851" max="4096" width="11.42578125" style="84"/>
    <col min="4097" max="4097" width="29" style="84" customWidth="1"/>
    <col min="4098" max="4103" width="12.7109375" style="84" customWidth="1"/>
    <col min="4104" max="4104" width="4.7109375" style="84" customWidth="1"/>
    <col min="4105" max="4106" width="12.7109375" style="84" customWidth="1"/>
    <col min="4107" max="4352" width="11.42578125" style="84"/>
    <col min="4353" max="4353" width="29" style="84" customWidth="1"/>
    <col min="4354" max="4359" width="12.7109375" style="84" customWidth="1"/>
    <col min="4360" max="4360" width="4.7109375" style="84" customWidth="1"/>
    <col min="4361" max="4362" width="12.7109375" style="84" customWidth="1"/>
    <col min="4363" max="4608" width="11.42578125" style="84"/>
    <col min="4609" max="4609" width="29" style="84" customWidth="1"/>
    <col min="4610" max="4615" width="12.7109375" style="84" customWidth="1"/>
    <col min="4616" max="4616" width="4.7109375" style="84" customWidth="1"/>
    <col min="4617" max="4618" width="12.7109375" style="84" customWidth="1"/>
    <col min="4619" max="4864" width="11.42578125" style="84"/>
    <col min="4865" max="4865" width="29" style="84" customWidth="1"/>
    <col min="4866" max="4871" width="12.7109375" style="84" customWidth="1"/>
    <col min="4872" max="4872" width="4.7109375" style="84" customWidth="1"/>
    <col min="4873" max="4874" width="12.7109375" style="84" customWidth="1"/>
    <col min="4875" max="5120" width="11.42578125" style="84"/>
    <col min="5121" max="5121" width="29" style="84" customWidth="1"/>
    <col min="5122" max="5127" width="12.7109375" style="84" customWidth="1"/>
    <col min="5128" max="5128" width="4.7109375" style="84" customWidth="1"/>
    <col min="5129" max="5130" width="12.7109375" style="84" customWidth="1"/>
    <col min="5131" max="5376" width="11.42578125" style="84"/>
    <col min="5377" max="5377" width="29" style="84" customWidth="1"/>
    <col min="5378" max="5383" width="12.7109375" style="84" customWidth="1"/>
    <col min="5384" max="5384" width="4.7109375" style="84" customWidth="1"/>
    <col min="5385" max="5386" width="12.7109375" style="84" customWidth="1"/>
    <col min="5387" max="5632" width="11.42578125" style="84"/>
    <col min="5633" max="5633" width="29" style="84" customWidth="1"/>
    <col min="5634" max="5639" width="12.7109375" style="84" customWidth="1"/>
    <col min="5640" max="5640" width="4.7109375" style="84" customWidth="1"/>
    <col min="5641" max="5642" width="12.7109375" style="84" customWidth="1"/>
    <col min="5643" max="5888" width="11.42578125" style="84"/>
    <col min="5889" max="5889" width="29" style="84" customWidth="1"/>
    <col min="5890" max="5895" width="12.7109375" style="84" customWidth="1"/>
    <col min="5896" max="5896" width="4.7109375" style="84" customWidth="1"/>
    <col min="5897" max="5898" width="12.7109375" style="84" customWidth="1"/>
    <col min="5899" max="6144" width="11.42578125" style="84"/>
    <col min="6145" max="6145" width="29" style="84" customWidth="1"/>
    <col min="6146" max="6151" width="12.7109375" style="84" customWidth="1"/>
    <col min="6152" max="6152" width="4.7109375" style="84" customWidth="1"/>
    <col min="6153" max="6154" width="12.7109375" style="84" customWidth="1"/>
    <col min="6155" max="6400" width="11.42578125" style="84"/>
    <col min="6401" max="6401" width="29" style="84" customWidth="1"/>
    <col min="6402" max="6407" width="12.7109375" style="84" customWidth="1"/>
    <col min="6408" max="6408" width="4.7109375" style="84" customWidth="1"/>
    <col min="6409" max="6410" width="12.7109375" style="84" customWidth="1"/>
    <col min="6411" max="6656" width="11.42578125" style="84"/>
    <col min="6657" max="6657" width="29" style="84" customWidth="1"/>
    <col min="6658" max="6663" width="12.7109375" style="84" customWidth="1"/>
    <col min="6664" max="6664" width="4.7109375" style="84" customWidth="1"/>
    <col min="6665" max="6666" width="12.7109375" style="84" customWidth="1"/>
    <col min="6667" max="6912" width="11.42578125" style="84"/>
    <col min="6913" max="6913" width="29" style="84" customWidth="1"/>
    <col min="6914" max="6919" width="12.7109375" style="84" customWidth="1"/>
    <col min="6920" max="6920" width="4.7109375" style="84" customWidth="1"/>
    <col min="6921" max="6922" width="12.7109375" style="84" customWidth="1"/>
    <col min="6923" max="7168" width="11.42578125" style="84"/>
    <col min="7169" max="7169" width="29" style="84" customWidth="1"/>
    <col min="7170" max="7175" width="12.7109375" style="84" customWidth="1"/>
    <col min="7176" max="7176" width="4.7109375" style="84" customWidth="1"/>
    <col min="7177" max="7178" width="12.7109375" style="84" customWidth="1"/>
    <col min="7179" max="7424" width="11.42578125" style="84"/>
    <col min="7425" max="7425" width="29" style="84" customWidth="1"/>
    <col min="7426" max="7431" width="12.7109375" style="84" customWidth="1"/>
    <col min="7432" max="7432" width="4.7109375" style="84" customWidth="1"/>
    <col min="7433" max="7434" width="12.7109375" style="84" customWidth="1"/>
    <col min="7435" max="7680" width="11.42578125" style="84"/>
    <col min="7681" max="7681" width="29" style="84" customWidth="1"/>
    <col min="7682" max="7687" width="12.7109375" style="84" customWidth="1"/>
    <col min="7688" max="7688" width="4.7109375" style="84" customWidth="1"/>
    <col min="7689" max="7690" width="12.7109375" style="84" customWidth="1"/>
    <col min="7691" max="7936" width="11.42578125" style="84"/>
    <col min="7937" max="7937" width="29" style="84" customWidth="1"/>
    <col min="7938" max="7943" width="12.7109375" style="84" customWidth="1"/>
    <col min="7944" max="7944" width="4.7109375" style="84" customWidth="1"/>
    <col min="7945" max="7946" width="12.7109375" style="84" customWidth="1"/>
    <col min="7947" max="8192" width="11.42578125" style="84"/>
    <col min="8193" max="8193" width="29" style="84" customWidth="1"/>
    <col min="8194" max="8199" width="12.7109375" style="84" customWidth="1"/>
    <col min="8200" max="8200" width="4.7109375" style="84" customWidth="1"/>
    <col min="8201" max="8202" width="12.7109375" style="84" customWidth="1"/>
    <col min="8203" max="8448" width="11.42578125" style="84"/>
    <col min="8449" max="8449" width="29" style="84" customWidth="1"/>
    <col min="8450" max="8455" width="12.7109375" style="84" customWidth="1"/>
    <col min="8456" max="8456" width="4.7109375" style="84" customWidth="1"/>
    <col min="8457" max="8458" width="12.7109375" style="84" customWidth="1"/>
    <col min="8459" max="8704" width="11.42578125" style="84"/>
    <col min="8705" max="8705" width="29" style="84" customWidth="1"/>
    <col min="8706" max="8711" width="12.7109375" style="84" customWidth="1"/>
    <col min="8712" max="8712" width="4.7109375" style="84" customWidth="1"/>
    <col min="8713" max="8714" width="12.7109375" style="84" customWidth="1"/>
    <col min="8715" max="8960" width="11.42578125" style="84"/>
    <col min="8961" max="8961" width="29" style="84" customWidth="1"/>
    <col min="8962" max="8967" width="12.7109375" style="84" customWidth="1"/>
    <col min="8968" max="8968" width="4.7109375" style="84" customWidth="1"/>
    <col min="8969" max="8970" width="12.7109375" style="84" customWidth="1"/>
    <col min="8971" max="9216" width="11.42578125" style="84"/>
    <col min="9217" max="9217" width="29" style="84" customWidth="1"/>
    <col min="9218" max="9223" width="12.7109375" style="84" customWidth="1"/>
    <col min="9224" max="9224" width="4.7109375" style="84" customWidth="1"/>
    <col min="9225" max="9226" width="12.7109375" style="84" customWidth="1"/>
    <col min="9227" max="9472" width="11.42578125" style="84"/>
    <col min="9473" max="9473" width="29" style="84" customWidth="1"/>
    <col min="9474" max="9479" width="12.7109375" style="84" customWidth="1"/>
    <col min="9480" max="9480" width="4.7109375" style="84" customWidth="1"/>
    <col min="9481" max="9482" width="12.7109375" style="84" customWidth="1"/>
    <col min="9483" max="9728" width="11.42578125" style="84"/>
    <col min="9729" max="9729" width="29" style="84" customWidth="1"/>
    <col min="9730" max="9735" width="12.7109375" style="84" customWidth="1"/>
    <col min="9736" max="9736" width="4.7109375" style="84" customWidth="1"/>
    <col min="9737" max="9738" width="12.7109375" style="84" customWidth="1"/>
    <col min="9739" max="9984" width="11.42578125" style="84"/>
    <col min="9985" max="9985" width="29" style="84" customWidth="1"/>
    <col min="9986" max="9991" width="12.7109375" style="84" customWidth="1"/>
    <col min="9992" max="9992" width="4.7109375" style="84" customWidth="1"/>
    <col min="9993" max="9994" width="12.7109375" style="84" customWidth="1"/>
    <col min="9995" max="10240" width="11.42578125" style="84"/>
    <col min="10241" max="10241" width="29" style="84" customWidth="1"/>
    <col min="10242" max="10247" width="12.7109375" style="84" customWidth="1"/>
    <col min="10248" max="10248" width="4.7109375" style="84" customWidth="1"/>
    <col min="10249" max="10250" width="12.7109375" style="84" customWidth="1"/>
    <col min="10251" max="10496" width="11.42578125" style="84"/>
    <col min="10497" max="10497" width="29" style="84" customWidth="1"/>
    <col min="10498" max="10503" width="12.7109375" style="84" customWidth="1"/>
    <col min="10504" max="10504" width="4.7109375" style="84" customWidth="1"/>
    <col min="10505" max="10506" width="12.7109375" style="84" customWidth="1"/>
    <col min="10507" max="10752" width="11.42578125" style="84"/>
    <col min="10753" max="10753" width="29" style="84" customWidth="1"/>
    <col min="10754" max="10759" width="12.7109375" style="84" customWidth="1"/>
    <col min="10760" max="10760" width="4.7109375" style="84" customWidth="1"/>
    <col min="10761" max="10762" width="12.7109375" style="84" customWidth="1"/>
    <col min="10763" max="11008" width="11.42578125" style="84"/>
    <col min="11009" max="11009" width="29" style="84" customWidth="1"/>
    <col min="11010" max="11015" width="12.7109375" style="84" customWidth="1"/>
    <col min="11016" max="11016" width="4.7109375" style="84" customWidth="1"/>
    <col min="11017" max="11018" width="12.7109375" style="84" customWidth="1"/>
    <col min="11019" max="11264" width="11.42578125" style="84"/>
    <col min="11265" max="11265" width="29" style="84" customWidth="1"/>
    <col min="11266" max="11271" width="12.7109375" style="84" customWidth="1"/>
    <col min="11272" max="11272" width="4.7109375" style="84" customWidth="1"/>
    <col min="11273" max="11274" width="12.7109375" style="84" customWidth="1"/>
    <col min="11275" max="11520" width="11.42578125" style="84"/>
    <col min="11521" max="11521" width="29" style="84" customWidth="1"/>
    <col min="11522" max="11527" width="12.7109375" style="84" customWidth="1"/>
    <col min="11528" max="11528" width="4.7109375" style="84" customWidth="1"/>
    <col min="11529" max="11530" width="12.7109375" style="84" customWidth="1"/>
    <col min="11531" max="11776" width="11.42578125" style="84"/>
    <col min="11777" max="11777" width="29" style="84" customWidth="1"/>
    <col min="11778" max="11783" width="12.7109375" style="84" customWidth="1"/>
    <col min="11784" max="11784" width="4.7109375" style="84" customWidth="1"/>
    <col min="11785" max="11786" width="12.7109375" style="84" customWidth="1"/>
    <col min="11787" max="12032" width="11.42578125" style="84"/>
    <col min="12033" max="12033" width="29" style="84" customWidth="1"/>
    <col min="12034" max="12039" width="12.7109375" style="84" customWidth="1"/>
    <col min="12040" max="12040" width="4.7109375" style="84" customWidth="1"/>
    <col min="12041" max="12042" width="12.7109375" style="84" customWidth="1"/>
    <col min="12043" max="12288" width="11.42578125" style="84"/>
    <col min="12289" max="12289" width="29" style="84" customWidth="1"/>
    <col min="12290" max="12295" width="12.7109375" style="84" customWidth="1"/>
    <col min="12296" max="12296" width="4.7109375" style="84" customWidth="1"/>
    <col min="12297" max="12298" width="12.7109375" style="84" customWidth="1"/>
    <col min="12299" max="12544" width="11.42578125" style="84"/>
    <col min="12545" max="12545" width="29" style="84" customWidth="1"/>
    <col min="12546" max="12551" width="12.7109375" style="84" customWidth="1"/>
    <col min="12552" max="12552" width="4.7109375" style="84" customWidth="1"/>
    <col min="12553" max="12554" width="12.7109375" style="84" customWidth="1"/>
    <col min="12555" max="12800" width="11.42578125" style="84"/>
    <col min="12801" max="12801" width="29" style="84" customWidth="1"/>
    <col min="12802" max="12807" width="12.7109375" style="84" customWidth="1"/>
    <col min="12808" max="12808" width="4.7109375" style="84" customWidth="1"/>
    <col min="12809" max="12810" width="12.7109375" style="84" customWidth="1"/>
    <col min="12811" max="13056" width="11.42578125" style="84"/>
    <col min="13057" max="13057" width="29" style="84" customWidth="1"/>
    <col min="13058" max="13063" width="12.7109375" style="84" customWidth="1"/>
    <col min="13064" max="13064" width="4.7109375" style="84" customWidth="1"/>
    <col min="13065" max="13066" width="12.7109375" style="84" customWidth="1"/>
    <col min="13067" max="13312" width="11.42578125" style="84"/>
    <col min="13313" max="13313" width="29" style="84" customWidth="1"/>
    <col min="13314" max="13319" width="12.7109375" style="84" customWidth="1"/>
    <col min="13320" max="13320" width="4.7109375" style="84" customWidth="1"/>
    <col min="13321" max="13322" width="12.7109375" style="84" customWidth="1"/>
    <col min="13323" max="13568" width="11.42578125" style="84"/>
    <col min="13569" max="13569" width="29" style="84" customWidth="1"/>
    <col min="13570" max="13575" width="12.7109375" style="84" customWidth="1"/>
    <col min="13576" max="13576" width="4.7109375" style="84" customWidth="1"/>
    <col min="13577" max="13578" width="12.7109375" style="84" customWidth="1"/>
    <col min="13579" max="13824" width="11.42578125" style="84"/>
    <col min="13825" max="13825" width="29" style="84" customWidth="1"/>
    <col min="13826" max="13831" width="12.7109375" style="84" customWidth="1"/>
    <col min="13832" max="13832" width="4.7109375" style="84" customWidth="1"/>
    <col min="13833" max="13834" width="12.7109375" style="84" customWidth="1"/>
    <col min="13835" max="14080" width="11.42578125" style="84"/>
    <col min="14081" max="14081" width="29" style="84" customWidth="1"/>
    <col min="14082" max="14087" width="12.7109375" style="84" customWidth="1"/>
    <col min="14088" max="14088" width="4.7109375" style="84" customWidth="1"/>
    <col min="14089" max="14090" width="12.7109375" style="84" customWidth="1"/>
    <col min="14091" max="14336" width="11.42578125" style="84"/>
    <col min="14337" max="14337" width="29" style="84" customWidth="1"/>
    <col min="14338" max="14343" width="12.7109375" style="84" customWidth="1"/>
    <col min="14344" max="14344" width="4.7109375" style="84" customWidth="1"/>
    <col min="14345" max="14346" width="12.7109375" style="84" customWidth="1"/>
    <col min="14347" max="14592" width="11.42578125" style="84"/>
    <col min="14593" max="14593" width="29" style="84" customWidth="1"/>
    <col min="14594" max="14599" width="12.7109375" style="84" customWidth="1"/>
    <col min="14600" max="14600" width="4.7109375" style="84" customWidth="1"/>
    <col min="14601" max="14602" width="12.7109375" style="84" customWidth="1"/>
    <col min="14603" max="14848" width="11.42578125" style="84"/>
    <col min="14849" max="14849" width="29" style="84" customWidth="1"/>
    <col min="14850" max="14855" width="12.7109375" style="84" customWidth="1"/>
    <col min="14856" max="14856" width="4.7109375" style="84" customWidth="1"/>
    <col min="14857" max="14858" width="12.7109375" style="84" customWidth="1"/>
    <col min="14859" max="15104" width="11.42578125" style="84"/>
    <col min="15105" max="15105" width="29" style="84" customWidth="1"/>
    <col min="15106" max="15111" width="12.7109375" style="84" customWidth="1"/>
    <col min="15112" max="15112" width="4.7109375" style="84" customWidth="1"/>
    <col min="15113" max="15114" width="12.7109375" style="84" customWidth="1"/>
    <col min="15115" max="15360" width="11.42578125" style="84"/>
    <col min="15361" max="15361" width="29" style="84" customWidth="1"/>
    <col min="15362" max="15367" width="12.7109375" style="84" customWidth="1"/>
    <col min="15368" max="15368" width="4.7109375" style="84" customWidth="1"/>
    <col min="15369" max="15370" width="12.7109375" style="84" customWidth="1"/>
    <col min="15371" max="15616" width="11.42578125" style="84"/>
    <col min="15617" max="15617" width="29" style="84" customWidth="1"/>
    <col min="15618" max="15623" width="12.7109375" style="84" customWidth="1"/>
    <col min="15624" max="15624" width="4.7109375" style="84" customWidth="1"/>
    <col min="15625" max="15626" width="12.7109375" style="84" customWidth="1"/>
    <col min="15627" max="15872" width="11.42578125" style="84"/>
    <col min="15873" max="15873" width="29" style="84" customWidth="1"/>
    <col min="15874" max="15879" width="12.7109375" style="84" customWidth="1"/>
    <col min="15880" max="15880" width="4.7109375" style="84" customWidth="1"/>
    <col min="15881" max="15882" width="12.7109375" style="84" customWidth="1"/>
    <col min="15883" max="16128" width="11.42578125" style="84"/>
    <col min="16129" max="16129" width="29" style="84" customWidth="1"/>
    <col min="16130" max="16135" width="12.7109375" style="84" customWidth="1"/>
    <col min="16136" max="16136" width="4.7109375" style="84" customWidth="1"/>
    <col min="16137" max="16138" width="12.7109375" style="84" customWidth="1"/>
    <col min="16139" max="16384" width="11.42578125" style="84"/>
  </cols>
  <sheetData>
    <row r="1" spans="1:7" ht="49.9" customHeight="1">
      <c r="A1" s="133" t="s">
        <v>365</v>
      </c>
      <c r="B1" s="133"/>
      <c r="C1" s="133"/>
      <c r="D1" s="133"/>
      <c r="E1" s="133"/>
      <c r="F1" s="133"/>
      <c r="G1" s="133"/>
    </row>
    <row r="2" spans="1:7">
      <c r="A2" s="213"/>
    </row>
    <row r="3" spans="1:7" ht="19.899999999999999" customHeight="1" thickBot="1"/>
    <row r="4" spans="1:7" ht="19.899999999999999" customHeight="1" thickBot="1">
      <c r="B4" s="1087">
        <v>2015</v>
      </c>
      <c r="C4" s="1088"/>
      <c r="D4" s="1089"/>
      <c r="E4" s="1087">
        <v>2016</v>
      </c>
      <c r="F4" s="1088"/>
      <c r="G4" s="1089"/>
    </row>
    <row r="5" spans="1:7" ht="36" customHeight="1" thickBot="1">
      <c r="B5" s="737" t="s">
        <v>368</v>
      </c>
      <c r="C5" s="1036" t="s">
        <v>369</v>
      </c>
      <c r="D5" s="772" t="s">
        <v>370</v>
      </c>
      <c r="E5" s="737" t="s">
        <v>368</v>
      </c>
      <c r="F5" s="1036" t="s">
        <v>369</v>
      </c>
      <c r="G5" s="772" t="s">
        <v>370</v>
      </c>
    </row>
    <row r="6" spans="1:7" ht="19.899999999999999" customHeight="1">
      <c r="A6" s="769" t="s">
        <v>366</v>
      </c>
      <c r="B6" s="388">
        <v>3888</v>
      </c>
      <c r="C6" s="390">
        <v>73495.084000000003</v>
      </c>
      <c r="D6" s="391">
        <v>68342.209000000003</v>
      </c>
      <c r="E6" s="388">
        <v>3597</v>
      </c>
      <c r="F6" s="390">
        <v>67759.751000000004</v>
      </c>
      <c r="G6" s="391">
        <v>62978.027000000002</v>
      </c>
    </row>
    <row r="7" spans="1:7" ht="19.899999999999999" customHeight="1" thickBot="1">
      <c r="A7" s="770" t="s">
        <v>367</v>
      </c>
      <c r="B7" s="389">
        <v>6739</v>
      </c>
      <c r="C7" s="392">
        <v>753316.95200000005</v>
      </c>
      <c r="D7" s="393">
        <v>731300.09699999995</v>
      </c>
      <c r="E7" s="389">
        <v>6887</v>
      </c>
      <c r="F7" s="392">
        <v>781892.75399999996</v>
      </c>
      <c r="G7" s="393">
        <v>767224.59699999995</v>
      </c>
    </row>
    <row r="8" spans="1:7" ht="19.899999999999999" customHeight="1" thickBot="1">
      <c r="A8" s="707" t="s">
        <v>58</v>
      </c>
      <c r="B8" s="766">
        <v>10627</v>
      </c>
      <c r="C8" s="767">
        <v>826812.03599999996</v>
      </c>
      <c r="D8" s="768">
        <v>799642.30599999998</v>
      </c>
      <c r="E8" s="766">
        <v>10484</v>
      </c>
      <c r="F8" s="767">
        <v>849652.505</v>
      </c>
      <c r="G8" s="768">
        <v>830202.62399999995</v>
      </c>
    </row>
    <row r="10" spans="1:7" ht="13.5" thickBot="1"/>
    <row r="11" spans="1:7" ht="19.899999999999999" customHeight="1" thickBot="1">
      <c r="A11" s="92"/>
      <c r="B11" s="1087" t="s">
        <v>371</v>
      </c>
      <c r="C11" s="1088"/>
      <c r="D11" s="1088"/>
      <c r="E11" s="1088"/>
      <c r="F11" s="1088"/>
      <c r="G11" s="1089"/>
    </row>
    <row r="12" spans="1:7" ht="19.899999999999999" customHeight="1" thickBot="1">
      <c r="A12" s="92"/>
      <c r="B12" s="1090" t="s">
        <v>368</v>
      </c>
      <c r="C12" s="1091"/>
      <c r="D12" s="1090" t="s">
        <v>372</v>
      </c>
      <c r="E12" s="1091"/>
      <c r="F12" s="1092" t="s">
        <v>373</v>
      </c>
      <c r="G12" s="1091"/>
    </row>
    <row r="13" spans="1:7" ht="30" customHeight="1" thickBot="1">
      <c r="A13" s="92"/>
      <c r="B13" s="1037" t="s">
        <v>63</v>
      </c>
      <c r="C13" s="1038" t="s">
        <v>110</v>
      </c>
      <c r="D13" s="1037" t="s">
        <v>237</v>
      </c>
      <c r="E13" s="1038" t="s">
        <v>110</v>
      </c>
      <c r="F13" s="1039" t="s">
        <v>237</v>
      </c>
      <c r="G13" s="1038" t="s">
        <v>110</v>
      </c>
    </row>
    <row r="14" spans="1:7" ht="19.899999999999999" customHeight="1">
      <c r="A14" s="938" t="s">
        <v>366</v>
      </c>
      <c r="B14" s="939">
        <f>E6-B6</f>
        <v>-291</v>
      </c>
      <c r="C14" s="869">
        <f>(E6-B6)/B6</f>
        <v>-7.4845679012345678E-2</v>
      </c>
      <c r="D14" s="939">
        <f>F6-C6</f>
        <v>-5735.3329999999987</v>
      </c>
      <c r="E14" s="862">
        <f>(F6-C6)/C6</f>
        <v>-7.8036960948299594E-2</v>
      </c>
      <c r="F14" s="940">
        <f>G6-D6</f>
        <v>-5364.1820000000007</v>
      </c>
      <c r="G14" s="862">
        <f>(G6-D6)/D6</f>
        <v>-7.8490029492608304E-2</v>
      </c>
    </row>
    <row r="15" spans="1:7" ht="19.899999999999999" customHeight="1" thickBot="1">
      <c r="A15" s="941" t="s">
        <v>367</v>
      </c>
      <c r="B15" s="942">
        <f>E7-B7</f>
        <v>148</v>
      </c>
      <c r="C15" s="924">
        <f>(E7-B7)/B7</f>
        <v>2.196171538803977E-2</v>
      </c>
      <c r="D15" s="942">
        <f>F7-C7</f>
        <v>28575.801999999909</v>
      </c>
      <c r="E15" s="922">
        <f>(F7-C7)/C7</f>
        <v>3.793330539573455E-2</v>
      </c>
      <c r="F15" s="943">
        <f>G7-D7</f>
        <v>35924.5</v>
      </c>
      <c r="G15" s="922">
        <f>(G7-D7)/D7</f>
        <v>4.912415593457798E-2</v>
      </c>
    </row>
    <row r="16" spans="1:7" ht="19.899999999999999" customHeight="1" thickBot="1">
      <c r="A16" s="944" t="s">
        <v>58</v>
      </c>
      <c r="B16" s="766">
        <f>E8-B8</f>
        <v>-143</v>
      </c>
      <c r="C16" s="881">
        <f>(E8-B8)/B8</f>
        <v>-1.3456290580596594E-2</v>
      </c>
      <c r="D16" s="766">
        <f>F8-C8</f>
        <v>22840.469000000041</v>
      </c>
      <c r="E16" s="840">
        <f>(F8-C8)/C8</f>
        <v>2.7624741785931189E-2</v>
      </c>
      <c r="F16" s="751">
        <f>G8-D8</f>
        <v>30560.31799999997</v>
      </c>
      <c r="G16" s="840">
        <f>(G8-D8)/D8</f>
        <v>3.8217485206441755E-2</v>
      </c>
    </row>
  </sheetData>
  <mergeCells count="6">
    <mergeCell ref="B4:D4"/>
    <mergeCell ref="E4:G4"/>
    <mergeCell ref="B11:G11"/>
    <mergeCell ref="B12:C12"/>
    <mergeCell ref="D12:E12"/>
    <mergeCell ref="F12:G12"/>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L13" sqref="L13"/>
    </sheetView>
  </sheetViews>
  <sheetFormatPr baseColWidth="10" defaultRowHeight="12.75"/>
  <cols>
    <col min="1" max="1" width="11.42578125" style="84"/>
    <col min="2" max="4" width="14.7109375" style="84" customWidth="1"/>
    <col min="5" max="257" width="11.42578125" style="84"/>
    <col min="258" max="260" width="14.7109375" style="84" customWidth="1"/>
    <col min="261" max="513" width="11.42578125" style="84"/>
    <col min="514" max="516" width="14.7109375" style="84" customWidth="1"/>
    <col min="517" max="769" width="11.42578125" style="84"/>
    <col min="770" max="772" width="14.7109375" style="84" customWidth="1"/>
    <col min="773" max="1025" width="11.42578125" style="84"/>
    <col min="1026" max="1028" width="14.7109375" style="84" customWidth="1"/>
    <col min="1029" max="1281" width="11.42578125" style="84"/>
    <col min="1282" max="1284" width="14.7109375" style="84" customWidth="1"/>
    <col min="1285" max="1537" width="11.42578125" style="84"/>
    <col min="1538" max="1540" width="14.7109375" style="84" customWidth="1"/>
    <col min="1541" max="1793" width="11.42578125" style="84"/>
    <col min="1794" max="1796" width="14.7109375" style="84" customWidth="1"/>
    <col min="1797" max="2049" width="11.42578125" style="84"/>
    <col min="2050" max="2052" width="14.7109375" style="84" customWidth="1"/>
    <col min="2053" max="2305" width="11.42578125" style="84"/>
    <col min="2306" max="2308" width="14.7109375" style="84" customWidth="1"/>
    <col min="2309" max="2561" width="11.42578125" style="84"/>
    <col min="2562" max="2564" width="14.7109375" style="84" customWidth="1"/>
    <col min="2565" max="2817" width="11.42578125" style="84"/>
    <col min="2818" max="2820" width="14.7109375" style="84" customWidth="1"/>
    <col min="2821" max="3073" width="11.42578125" style="84"/>
    <col min="3074" max="3076" width="14.7109375" style="84" customWidth="1"/>
    <col min="3077" max="3329" width="11.42578125" style="84"/>
    <col min="3330" max="3332" width="14.7109375" style="84" customWidth="1"/>
    <col min="3333" max="3585" width="11.42578125" style="84"/>
    <col min="3586" max="3588" width="14.7109375" style="84" customWidth="1"/>
    <col min="3589" max="3841" width="11.42578125" style="84"/>
    <col min="3842" max="3844" width="14.7109375" style="84" customWidth="1"/>
    <col min="3845" max="4097" width="11.42578125" style="84"/>
    <col min="4098" max="4100" width="14.7109375" style="84" customWidth="1"/>
    <col min="4101" max="4353" width="11.42578125" style="84"/>
    <col min="4354" max="4356" width="14.7109375" style="84" customWidth="1"/>
    <col min="4357" max="4609" width="11.42578125" style="84"/>
    <col min="4610" max="4612" width="14.7109375" style="84" customWidth="1"/>
    <col min="4613" max="4865" width="11.42578125" style="84"/>
    <col min="4866" max="4868" width="14.7109375" style="84" customWidth="1"/>
    <col min="4869" max="5121" width="11.42578125" style="84"/>
    <col min="5122" max="5124" width="14.7109375" style="84" customWidth="1"/>
    <col min="5125" max="5377" width="11.42578125" style="84"/>
    <col min="5378" max="5380" width="14.7109375" style="84" customWidth="1"/>
    <col min="5381" max="5633" width="11.42578125" style="84"/>
    <col min="5634" max="5636" width="14.7109375" style="84" customWidth="1"/>
    <col min="5637" max="5889" width="11.42578125" style="84"/>
    <col min="5890" max="5892" width="14.7109375" style="84" customWidth="1"/>
    <col min="5893" max="6145" width="11.42578125" style="84"/>
    <col min="6146" max="6148" width="14.7109375" style="84" customWidth="1"/>
    <col min="6149" max="6401" width="11.42578125" style="84"/>
    <col min="6402" max="6404" width="14.7109375" style="84" customWidth="1"/>
    <col min="6405" max="6657" width="11.42578125" style="84"/>
    <col min="6658" max="6660" width="14.7109375" style="84" customWidth="1"/>
    <col min="6661" max="6913" width="11.42578125" style="84"/>
    <col min="6914" max="6916" width="14.7109375" style="84" customWidth="1"/>
    <col min="6917" max="7169" width="11.42578125" style="84"/>
    <col min="7170" max="7172" width="14.7109375" style="84" customWidth="1"/>
    <col min="7173" max="7425" width="11.42578125" style="84"/>
    <col min="7426" max="7428" width="14.7109375" style="84" customWidth="1"/>
    <col min="7429" max="7681" width="11.42578125" style="84"/>
    <col min="7682" max="7684" width="14.7109375" style="84" customWidth="1"/>
    <col min="7685" max="7937" width="11.42578125" style="84"/>
    <col min="7938" max="7940" width="14.7109375" style="84" customWidth="1"/>
    <col min="7941" max="8193" width="11.42578125" style="84"/>
    <col min="8194" max="8196" width="14.7109375" style="84" customWidth="1"/>
    <col min="8197" max="8449" width="11.42578125" style="84"/>
    <col min="8450" max="8452" width="14.7109375" style="84" customWidth="1"/>
    <col min="8453" max="8705" width="11.42578125" style="84"/>
    <col min="8706" max="8708" width="14.7109375" style="84" customWidth="1"/>
    <col min="8709" max="8961" width="11.42578125" style="84"/>
    <col min="8962" max="8964" width="14.7109375" style="84" customWidth="1"/>
    <col min="8965" max="9217" width="11.42578125" style="84"/>
    <col min="9218" max="9220" width="14.7109375" style="84" customWidth="1"/>
    <col min="9221" max="9473" width="11.42578125" style="84"/>
    <col min="9474" max="9476" width="14.7109375" style="84" customWidth="1"/>
    <col min="9477" max="9729" width="11.42578125" style="84"/>
    <col min="9730" max="9732" width="14.7109375" style="84" customWidth="1"/>
    <col min="9733" max="9985" width="11.42578125" style="84"/>
    <col min="9986" max="9988" width="14.7109375" style="84" customWidth="1"/>
    <col min="9989" max="10241" width="11.42578125" style="84"/>
    <col min="10242" max="10244" width="14.7109375" style="84" customWidth="1"/>
    <col min="10245" max="10497" width="11.42578125" style="84"/>
    <col min="10498" max="10500" width="14.7109375" style="84" customWidth="1"/>
    <col min="10501" max="10753" width="11.42578125" style="84"/>
    <col min="10754" max="10756" width="14.7109375" style="84" customWidth="1"/>
    <col min="10757" max="11009" width="11.42578125" style="84"/>
    <col min="11010" max="11012" width="14.7109375" style="84" customWidth="1"/>
    <col min="11013" max="11265" width="11.42578125" style="84"/>
    <col min="11266" max="11268" width="14.7109375" style="84" customWidth="1"/>
    <col min="11269" max="11521" width="11.42578125" style="84"/>
    <col min="11522" max="11524" width="14.7109375" style="84" customWidth="1"/>
    <col min="11525" max="11777" width="11.42578125" style="84"/>
    <col min="11778" max="11780" width="14.7109375" style="84" customWidth="1"/>
    <col min="11781" max="12033" width="11.42578125" style="84"/>
    <col min="12034" max="12036" width="14.7109375" style="84" customWidth="1"/>
    <col min="12037" max="12289" width="11.42578125" style="84"/>
    <col min="12290" max="12292" width="14.7109375" style="84" customWidth="1"/>
    <col min="12293" max="12545" width="11.42578125" style="84"/>
    <col min="12546" max="12548" width="14.7109375" style="84" customWidth="1"/>
    <col min="12549" max="12801" width="11.42578125" style="84"/>
    <col min="12802" max="12804" width="14.7109375" style="84" customWidth="1"/>
    <col min="12805" max="13057" width="11.42578125" style="84"/>
    <col min="13058" max="13060" width="14.7109375" style="84" customWidth="1"/>
    <col min="13061" max="13313" width="11.42578125" style="84"/>
    <col min="13314" max="13316" width="14.7109375" style="84" customWidth="1"/>
    <col min="13317" max="13569" width="11.42578125" style="84"/>
    <col min="13570" max="13572" width="14.7109375" style="84" customWidth="1"/>
    <col min="13573" max="13825" width="11.42578125" style="84"/>
    <col min="13826" max="13828" width="14.7109375" style="84" customWidth="1"/>
    <col min="13829" max="14081" width="11.42578125" style="84"/>
    <col min="14082" max="14084" width="14.7109375" style="84" customWidth="1"/>
    <col min="14085" max="14337" width="11.42578125" style="84"/>
    <col min="14338" max="14340" width="14.7109375" style="84" customWidth="1"/>
    <col min="14341" max="14593" width="11.42578125" style="84"/>
    <col min="14594" max="14596" width="14.7109375" style="84" customWidth="1"/>
    <col min="14597" max="14849" width="11.42578125" style="84"/>
    <col min="14850" max="14852" width="14.7109375" style="84" customWidth="1"/>
    <col min="14853" max="15105" width="11.42578125" style="84"/>
    <col min="15106" max="15108" width="14.7109375" style="84" customWidth="1"/>
    <col min="15109" max="15361" width="11.42578125" style="84"/>
    <col min="15362" max="15364" width="14.7109375" style="84" customWidth="1"/>
    <col min="15365" max="15617" width="11.42578125" style="84"/>
    <col min="15618" max="15620" width="14.7109375" style="84" customWidth="1"/>
    <col min="15621" max="15873" width="11.42578125" style="84"/>
    <col min="15874" max="15876" width="14.7109375" style="84" customWidth="1"/>
    <col min="15877" max="16129" width="11.42578125" style="84"/>
    <col min="16130" max="16132" width="14.7109375" style="84" customWidth="1"/>
    <col min="16133" max="16384" width="11.42578125" style="84"/>
  </cols>
  <sheetData>
    <row r="1" spans="1:8" ht="61.15" customHeight="1">
      <c r="A1" s="133" t="s">
        <v>374</v>
      </c>
      <c r="B1" s="133"/>
      <c r="C1" s="133"/>
      <c r="D1" s="133"/>
      <c r="E1" s="133"/>
      <c r="F1" s="132"/>
      <c r="G1" s="132"/>
      <c r="H1" s="132"/>
    </row>
    <row r="2" spans="1:8" ht="14.1" customHeight="1">
      <c r="B2" s="133"/>
      <c r="C2" s="133"/>
      <c r="D2" s="133"/>
      <c r="E2" s="133"/>
      <c r="F2" s="132"/>
      <c r="G2" s="132"/>
      <c r="H2" s="132"/>
    </row>
    <row r="3" spans="1:8" ht="14.1" customHeight="1">
      <c r="B3" s="133"/>
      <c r="C3" s="133"/>
      <c r="D3" s="133"/>
      <c r="E3" s="133"/>
      <c r="F3" s="132"/>
      <c r="G3" s="132"/>
      <c r="H3" s="132"/>
    </row>
    <row r="4" spans="1:8" ht="14.1" customHeight="1">
      <c r="B4" s="133"/>
      <c r="C4" s="133"/>
      <c r="D4" s="133"/>
      <c r="E4" s="133"/>
      <c r="F4" s="132"/>
      <c r="G4" s="132"/>
      <c r="H4" s="132"/>
    </row>
    <row r="5" spans="1:8" ht="14.1" customHeight="1">
      <c r="B5" s="133"/>
      <c r="C5" s="133"/>
      <c r="D5" s="133"/>
      <c r="E5" s="133"/>
      <c r="F5" s="132"/>
      <c r="G5" s="132"/>
      <c r="H5" s="132"/>
    </row>
    <row r="6" spans="1:8" ht="14.1" customHeight="1">
      <c r="B6" s="133"/>
      <c r="C6" s="133"/>
      <c r="D6" s="133"/>
      <c r="E6" s="133"/>
      <c r="F6" s="132"/>
      <c r="G6" s="132"/>
      <c r="H6" s="132"/>
    </row>
    <row r="7" spans="1:8" ht="14.1" customHeight="1">
      <c r="B7" s="133"/>
      <c r="C7" s="133"/>
      <c r="D7" s="133"/>
      <c r="E7" s="133"/>
      <c r="F7" s="132"/>
      <c r="G7" s="132"/>
      <c r="H7" s="132"/>
    </row>
    <row r="8" spans="1:8" ht="14.1" customHeight="1">
      <c r="B8" s="133"/>
      <c r="C8" s="133"/>
      <c r="D8" s="133"/>
      <c r="E8" s="133"/>
      <c r="F8" s="132"/>
      <c r="G8" s="132"/>
      <c r="H8" s="132"/>
    </row>
    <row r="9" spans="1:8" ht="14.1" customHeight="1">
      <c r="B9" s="133"/>
      <c r="C9" s="133"/>
      <c r="D9" s="133"/>
      <c r="E9" s="133"/>
      <c r="F9" s="132"/>
      <c r="G9" s="132"/>
      <c r="H9" s="132"/>
    </row>
    <row r="10" spans="1:8" ht="14.1" customHeight="1">
      <c r="B10" s="133"/>
      <c r="C10" s="133"/>
      <c r="D10" s="133"/>
      <c r="E10" s="133"/>
      <c r="F10" s="132"/>
      <c r="G10" s="132"/>
      <c r="H10" s="132"/>
    </row>
    <row r="11" spans="1:8" ht="14.1" customHeight="1">
      <c r="B11" s="133"/>
      <c r="C11" s="133"/>
      <c r="D11" s="133"/>
      <c r="E11" s="133"/>
      <c r="F11" s="132"/>
      <c r="G11" s="132"/>
      <c r="H11" s="132"/>
    </row>
    <row r="12" spans="1:8" ht="14.1" customHeight="1">
      <c r="B12" s="133"/>
      <c r="C12" s="133"/>
      <c r="D12" s="133"/>
      <c r="E12" s="133"/>
      <c r="F12" s="132"/>
      <c r="G12" s="132"/>
      <c r="H12" s="132"/>
    </row>
    <row r="13" spans="1:8" ht="14.1" customHeight="1">
      <c r="B13" s="133"/>
      <c r="C13" s="133"/>
      <c r="D13" s="133"/>
      <c r="E13" s="133"/>
      <c r="F13" s="132"/>
      <c r="G13" s="132"/>
      <c r="H13" s="132"/>
    </row>
    <row r="14" spans="1:8" ht="14.1" customHeight="1">
      <c r="B14" s="133"/>
      <c r="C14" s="133"/>
      <c r="D14" s="133"/>
      <c r="E14" s="133"/>
      <c r="F14" s="132"/>
      <c r="G14" s="132"/>
      <c r="H14" s="132"/>
    </row>
    <row r="15" spans="1:8" ht="14.1" customHeight="1">
      <c r="B15" s="133"/>
      <c r="C15" s="133"/>
      <c r="D15" s="133"/>
      <c r="E15" s="133"/>
      <c r="F15" s="132"/>
      <c r="G15" s="132"/>
      <c r="H15" s="132"/>
    </row>
    <row r="16" spans="1:8" ht="14.1" customHeight="1">
      <c r="B16" s="133"/>
      <c r="C16" s="133"/>
      <c r="D16" s="133"/>
      <c r="E16" s="133"/>
      <c r="F16" s="132"/>
      <c r="G16" s="132"/>
      <c r="H16" s="132"/>
    </row>
    <row r="17" spans="2:8" ht="14.1" customHeight="1">
      <c r="B17" s="133"/>
      <c r="C17" s="133"/>
      <c r="D17" s="133"/>
      <c r="E17" s="133"/>
      <c r="F17" s="132"/>
      <c r="G17" s="132"/>
      <c r="H17" s="132"/>
    </row>
    <row r="18" spans="2:8" ht="14.1" customHeight="1">
      <c r="B18" s="133"/>
      <c r="C18" s="133"/>
      <c r="D18" s="133"/>
      <c r="E18" s="133"/>
      <c r="F18" s="132"/>
      <c r="G18" s="132"/>
      <c r="H18" s="132"/>
    </row>
    <row r="19" spans="2:8" ht="14.1" customHeight="1">
      <c r="B19" s="133"/>
      <c r="C19" s="133"/>
      <c r="D19" s="133"/>
      <c r="E19" s="133"/>
      <c r="F19" s="132"/>
      <c r="G19" s="132"/>
      <c r="H19" s="132"/>
    </row>
    <row r="20" spans="2:8" ht="14.1" customHeight="1">
      <c r="B20" s="133"/>
      <c r="C20" s="133"/>
      <c r="D20" s="133"/>
      <c r="E20" s="133"/>
      <c r="F20" s="132"/>
      <c r="G20" s="132"/>
      <c r="H20" s="132"/>
    </row>
    <row r="21" spans="2:8" ht="14.1" customHeight="1">
      <c r="B21" s="133"/>
      <c r="C21" s="133"/>
      <c r="D21" s="133"/>
      <c r="E21" s="133"/>
      <c r="F21" s="132"/>
      <c r="G21" s="132"/>
      <c r="H21" s="132"/>
    </row>
    <row r="22" spans="2:8" ht="14.1" customHeight="1">
      <c r="B22" s="133"/>
      <c r="C22" s="133"/>
      <c r="D22" s="133"/>
      <c r="E22" s="133"/>
      <c r="F22" s="132"/>
      <c r="G22" s="132"/>
      <c r="H22" s="132"/>
    </row>
    <row r="23" spans="2:8" ht="14.1" customHeight="1">
      <c r="B23" s="133"/>
      <c r="C23" s="133"/>
      <c r="D23" s="133"/>
      <c r="E23" s="133"/>
      <c r="F23" s="132"/>
      <c r="G23" s="132"/>
      <c r="H23" s="132"/>
    </row>
    <row r="24" spans="2:8" ht="14.1" customHeight="1">
      <c r="B24" s="133"/>
      <c r="C24" s="133"/>
      <c r="D24" s="133"/>
      <c r="E24" s="133"/>
      <c r="F24" s="132"/>
      <c r="G24" s="132"/>
      <c r="H24" s="132"/>
    </row>
    <row r="32" spans="2:8" ht="13.5" thickBot="1"/>
    <row r="33" spans="1:4" ht="34.9" customHeight="1" thickBot="1">
      <c r="A33" s="1131" t="s">
        <v>171</v>
      </c>
      <c r="B33" s="186" t="s">
        <v>375</v>
      </c>
      <c r="C33" s="205" t="s">
        <v>376</v>
      </c>
      <c r="D33" s="205" t="s">
        <v>377</v>
      </c>
    </row>
    <row r="34" spans="1:4" ht="18" customHeight="1">
      <c r="A34" s="327">
        <v>2009</v>
      </c>
      <c r="B34" s="364">
        <v>688282</v>
      </c>
      <c r="C34" s="364">
        <v>1002438</v>
      </c>
      <c r="D34" s="394">
        <v>37627</v>
      </c>
    </row>
    <row r="35" spans="1:4" ht="18" customHeight="1">
      <c r="A35" s="327">
        <v>2010</v>
      </c>
      <c r="B35" s="364">
        <v>674358</v>
      </c>
      <c r="C35" s="364">
        <v>1049029</v>
      </c>
      <c r="D35" s="394">
        <v>39212</v>
      </c>
    </row>
    <row r="36" spans="1:4" ht="18" customHeight="1">
      <c r="A36" s="327">
        <v>2011</v>
      </c>
      <c r="B36" s="364">
        <v>664963</v>
      </c>
      <c r="C36" s="364">
        <v>1068556</v>
      </c>
      <c r="D36" s="394">
        <v>39778</v>
      </c>
    </row>
    <row r="37" spans="1:4" ht="18" customHeight="1">
      <c r="A37" s="327">
        <v>2012</v>
      </c>
      <c r="B37" s="395">
        <v>659476</v>
      </c>
      <c r="C37" s="395">
        <v>1084868</v>
      </c>
      <c r="D37" s="354">
        <v>42967</v>
      </c>
    </row>
    <row r="38" spans="1:4" ht="18" customHeight="1">
      <c r="A38" s="327">
        <v>2013</v>
      </c>
      <c r="B38" s="364">
        <v>655509</v>
      </c>
      <c r="C38" s="364">
        <v>1098151</v>
      </c>
      <c r="D38" s="394">
        <v>43542</v>
      </c>
    </row>
    <row r="39" spans="1:4" ht="18" customHeight="1">
      <c r="A39" s="327">
        <v>2014</v>
      </c>
      <c r="B39" s="364">
        <v>648587</v>
      </c>
      <c r="C39" s="364">
        <v>1112891</v>
      </c>
      <c r="D39" s="394">
        <v>42460</v>
      </c>
    </row>
    <row r="40" spans="1:4" ht="18" customHeight="1">
      <c r="A40" s="327">
        <v>2015</v>
      </c>
      <c r="B40" s="364">
        <v>649060</v>
      </c>
      <c r="C40" s="364">
        <v>1121255</v>
      </c>
      <c r="D40" s="394">
        <v>42474</v>
      </c>
    </row>
    <row r="41" spans="1:4" ht="18" customHeight="1" thickBot="1">
      <c r="A41" s="328">
        <v>2016</v>
      </c>
      <c r="B41" s="365">
        <v>649298</v>
      </c>
      <c r="C41" s="365">
        <v>1128546</v>
      </c>
      <c r="D41" s="396">
        <v>44405</v>
      </c>
    </row>
  </sheetData>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F31" sqref="F31"/>
    </sheetView>
  </sheetViews>
  <sheetFormatPr baseColWidth="10" defaultColWidth="11.42578125" defaultRowHeight="12.75"/>
  <cols>
    <col min="1" max="16384" width="11.42578125" style="84"/>
  </cols>
  <sheetData>
    <row r="1" spans="1:8" ht="61.15" customHeight="1">
      <c r="A1" s="133" t="s">
        <v>378</v>
      </c>
      <c r="B1" s="133"/>
      <c r="C1" s="133"/>
      <c r="D1" s="133"/>
      <c r="E1" s="133"/>
      <c r="F1" s="133"/>
      <c r="G1" s="132"/>
      <c r="H1" s="132"/>
    </row>
    <row r="28" spans="1:2" ht="13.5" thickBot="1"/>
    <row r="29" spans="1:2" ht="39" thickBot="1">
      <c r="A29" s="649" t="s">
        <v>171</v>
      </c>
      <c r="B29" s="649" t="s">
        <v>379</v>
      </c>
    </row>
    <row r="30" spans="1:2" ht="18" customHeight="1">
      <c r="A30" s="1147">
        <v>2009</v>
      </c>
      <c r="B30" s="554">
        <v>28167</v>
      </c>
    </row>
    <row r="31" spans="1:2" ht="18" customHeight="1">
      <c r="A31" s="1147">
        <v>2010</v>
      </c>
      <c r="B31" s="554">
        <v>25451</v>
      </c>
    </row>
    <row r="32" spans="1:2" ht="18" customHeight="1">
      <c r="A32" s="1147">
        <v>2011</v>
      </c>
      <c r="B32" s="554">
        <v>25698</v>
      </c>
    </row>
    <row r="33" spans="1:2" ht="18" customHeight="1">
      <c r="A33" s="1147">
        <v>2012</v>
      </c>
      <c r="B33" s="554">
        <v>12599</v>
      </c>
    </row>
    <row r="34" spans="1:2" ht="18" customHeight="1">
      <c r="A34" s="1147">
        <v>2013</v>
      </c>
      <c r="B34" s="554">
        <v>13129</v>
      </c>
    </row>
    <row r="35" spans="1:2" ht="18" customHeight="1">
      <c r="A35" s="1147">
        <v>2014</v>
      </c>
      <c r="B35" s="554">
        <v>8681</v>
      </c>
    </row>
    <row r="36" spans="1:2" ht="18" customHeight="1">
      <c r="A36" s="1147">
        <v>2015</v>
      </c>
      <c r="B36" s="554">
        <v>9793.5</v>
      </c>
    </row>
    <row r="37" spans="1:2" ht="18" customHeight="1" thickBot="1">
      <c r="A37" s="1148">
        <v>2016</v>
      </c>
      <c r="B37" s="555">
        <v>8546</v>
      </c>
    </row>
  </sheetData>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G28" sqref="G28"/>
    </sheetView>
  </sheetViews>
  <sheetFormatPr baseColWidth="10" defaultColWidth="11.42578125" defaultRowHeight="12.75"/>
  <cols>
    <col min="1" max="16384" width="11.42578125" style="84"/>
  </cols>
  <sheetData>
    <row r="1" spans="1:8" ht="61.15" customHeight="1">
      <c r="A1" s="133" t="s">
        <v>380</v>
      </c>
      <c r="B1" s="133"/>
      <c r="C1" s="133"/>
      <c r="D1" s="133"/>
      <c r="E1" s="133"/>
      <c r="F1" s="133"/>
      <c r="G1" s="132"/>
      <c r="H1" s="132"/>
    </row>
    <row r="27" spans="1:2" ht="13.5" thickBot="1"/>
    <row r="28" spans="1:2" ht="38.25">
      <c r="A28" s="1151" t="s">
        <v>171</v>
      </c>
      <c r="B28" s="1151" t="s">
        <v>381</v>
      </c>
    </row>
    <row r="29" spans="1:2" ht="18" customHeight="1">
      <c r="A29" s="1149">
        <v>2009</v>
      </c>
      <c r="B29" s="528">
        <v>3</v>
      </c>
    </row>
    <row r="30" spans="1:2" ht="18" customHeight="1">
      <c r="A30" s="1149">
        <v>2010</v>
      </c>
      <c r="B30" s="528">
        <v>4</v>
      </c>
    </row>
    <row r="31" spans="1:2" ht="18" customHeight="1">
      <c r="A31" s="1149">
        <v>2011</v>
      </c>
      <c r="B31" s="528">
        <v>9</v>
      </c>
    </row>
    <row r="32" spans="1:2" ht="18" customHeight="1">
      <c r="A32" s="1149">
        <v>2012</v>
      </c>
      <c r="B32" s="528">
        <v>7</v>
      </c>
    </row>
    <row r="33" spans="1:2" ht="18" customHeight="1">
      <c r="A33" s="1149">
        <v>2013</v>
      </c>
      <c r="B33" s="528">
        <v>18</v>
      </c>
    </row>
    <row r="34" spans="1:2" ht="18" customHeight="1">
      <c r="A34" s="1149">
        <v>2014</v>
      </c>
      <c r="B34" s="528">
        <v>19</v>
      </c>
    </row>
    <row r="35" spans="1:2" ht="18" customHeight="1">
      <c r="A35" s="1149">
        <v>2015</v>
      </c>
      <c r="B35" s="528">
        <v>27</v>
      </c>
    </row>
    <row r="36" spans="1:2" ht="18" customHeight="1" thickBot="1">
      <c r="A36" s="1150">
        <v>2016</v>
      </c>
      <c r="B36" s="529">
        <v>29</v>
      </c>
    </row>
  </sheetData>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K20" sqref="K20"/>
    </sheetView>
  </sheetViews>
  <sheetFormatPr baseColWidth="10" defaultRowHeight="12.75"/>
  <cols>
    <col min="1" max="1" width="11.42578125" style="84"/>
    <col min="2" max="3" width="14.7109375" style="84" customWidth="1"/>
    <col min="4" max="257" width="11.42578125" style="84"/>
    <col min="258" max="259" width="14.7109375" style="84" customWidth="1"/>
    <col min="260" max="513" width="11.42578125" style="84"/>
    <col min="514" max="515" width="14.7109375" style="84" customWidth="1"/>
    <col min="516" max="769" width="11.42578125" style="84"/>
    <col min="770" max="771" width="14.7109375" style="84" customWidth="1"/>
    <col min="772" max="1025" width="11.42578125" style="84"/>
    <col min="1026" max="1027" width="14.7109375" style="84" customWidth="1"/>
    <col min="1028" max="1281" width="11.42578125" style="84"/>
    <col min="1282" max="1283" width="14.7109375" style="84" customWidth="1"/>
    <col min="1284" max="1537" width="11.42578125" style="84"/>
    <col min="1538" max="1539" width="14.7109375" style="84" customWidth="1"/>
    <col min="1540" max="1793" width="11.42578125" style="84"/>
    <col min="1794" max="1795" width="14.7109375" style="84" customWidth="1"/>
    <col min="1796" max="2049" width="11.42578125" style="84"/>
    <col min="2050" max="2051" width="14.7109375" style="84" customWidth="1"/>
    <col min="2052" max="2305" width="11.42578125" style="84"/>
    <col min="2306" max="2307" width="14.7109375" style="84" customWidth="1"/>
    <col min="2308" max="2561" width="11.42578125" style="84"/>
    <col min="2562" max="2563" width="14.7109375" style="84" customWidth="1"/>
    <col min="2564" max="2817" width="11.42578125" style="84"/>
    <col min="2818" max="2819" width="14.7109375" style="84" customWidth="1"/>
    <col min="2820" max="3073" width="11.42578125" style="84"/>
    <col min="3074" max="3075" width="14.7109375" style="84" customWidth="1"/>
    <col min="3076" max="3329" width="11.42578125" style="84"/>
    <col min="3330" max="3331" width="14.7109375" style="84" customWidth="1"/>
    <col min="3332" max="3585" width="11.42578125" style="84"/>
    <col min="3586" max="3587" width="14.7109375" style="84" customWidth="1"/>
    <col min="3588" max="3841" width="11.42578125" style="84"/>
    <col min="3842" max="3843" width="14.7109375" style="84" customWidth="1"/>
    <col min="3844" max="4097" width="11.42578125" style="84"/>
    <col min="4098" max="4099" width="14.7109375" style="84" customWidth="1"/>
    <col min="4100" max="4353" width="11.42578125" style="84"/>
    <col min="4354" max="4355" width="14.7109375" style="84" customWidth="1"/>
    <col min="4356" max="4609" width="11.42578125" style="84"/>
    <col min="4610" max="4611" width="14.7109375" style="84" customWidth="1"/>
    <col min="4612" max="4865" width="11.42578125" style="84"/>
    <col min="4866" max="4867" width="14.7109375" style="84" customWidth="1"/>
    <col min="4868" max="5121" width="11.42578125" style="84"/>
    <col min="5122" max="5123" width="14.7109375" style="84" customWidth="1"/>
    <col min="5124" max="5377" width="11.42578125" style="84"/>
    <col min="5378" max="5379" width="14.7109375" style="84" customWidth="1"/>
    <col min="5380" max="5633" width="11.42578125" style="84"/>
    <col min="5634" max="5635" width="14.7109375" style="84" customWidth="1"/>
    <col min="5636" max="5889" width="11.42578125" style="84"/>
    <col min="5890" max="5891" width="14.7109375" style="84" customWidth="1"/>
    <col min="5892" max="6145" width="11.42578125" style="84"/>
    <col min="6146" max="6147" width="14.7109375" style="84" customWidth="1"/>
    <col min="6148" max="6401" width="11.42578125" style="84"/>
    <col min="6402" max="6403" width="14.7109375" style="84" customWidth="1"/>
    <col min="6404" max="6657" width="11.42578125" style="84"/>
    <col min="6658" max="6659" width="14.7109375" style="84" customWidth="1"/>
    <col min="6660" max="6913" width="11.42578125" style="84"/>
    <col min="6914" max="6915" width="14.7109375" style="84" customWidth="1"/>
    <col min="6916" max="7169" width="11.42578125" style="84"/>
    <col min="7170" max="7171" width="14.7109375" style="84" customWidth="1"/>
    <col min="7172" max="7425" width="11.42578125" style="84"/>
    <col min="7426" max="7427" width="14.7109375" style="84" customWidth="1"/>
    <col min="7428" max="7681" width="11.42578125" style="84"/>
    <col min="7682" max="7683" width="14.7109375" style="84" customWidth="1"/>
    <col min="7684" max="7937" width="11.42578125" style="84"/>
    <col min="7938" max="7939" width="14.7109375" style="84" customWidth="1"/>
    <col min="7940" max="8193" width="11.42578125" style="84"/>
    <col min="8194" max="8195" width="14.7109375" style="84" customWidth="1"/>
    <col min="8196" max="8449" width="11.42578125" style="84"/>
    <col min="8450" max="8451" width="14.7109375" style="84" customWidth="1"/>
    <col min="8452" max="8705" width="11.42578125" style="84"/>
    <col min="8706" max="8707" width="14.7109375" style="84" customWidth="1"/>
    <col min="8708" max="8961" width="11.42578125" style="84"/>
    <col min="8962" max="8963" width="14.7109375" style="84" customWidth="1"/>
    <col min="8964" max="9217" width="11.42578125" style="84"/>
    <col min="9218" max="9219" width="14.7109375" style="84" customWidth="1"/>
    <col min="9220" max="9473" width="11.42578125" style="84"/>
    <col min="9474" max="9475" width="14.7109375" style="84" customWidth="1"/>
    <col min="9476" max="9729" width="11.42578125" style="84"/>
    <col min="9730" max="9731" width="14.7109375" style="84" customWidth="1"/>
    <col min="9732" max="9985" width="11.42578125" style="84"/>
    <col min="9986" max="9987" width="14.7109375" style="84" customWidth="1"/>
    <col min="9988" max="10241" width="11.42578125" style="84"/>
    <col min="10242" max="10243" width="14.7109375" style="84" customWidth="1"/>
    <col min="10244" max="10497" width="11.42578125" style="84"/>
    <col min="10498" max="10499" width="14.7109375" style="84" customWidth="1"/>
    <col min="10500" max="10753" width="11.42578125" style="84"/>
    <col min="10754" max="10755" width="14.7109375" style="84" customWidth="1"/>
    <col min="10756" max="11009" width="11.42578125" style="84"/>
    <col min="11010" max="11011" width="14.7109375" style="84" customWidth="1"/>
    <col min="11012" max="11265" width="11.42578125" style="84"/>
    <col min="11266" max="11267" width="14.7109375" style="84" customWidth="1"/>
    <col min="11268" max="11521" width="11.42578125" style="84"/>
    <col min="11522" max="11523" width="14.7109375" style="84" customWidth="1"/>
    <col min="11524" max="11777" width="11.42578125" style="84"/>
    <col min="11778" max="11779" width="14.7109375" style="84" customWidth="1"/>
    <col min="11780" max="12033" width="11.42578125" style="84"/>
    <col min="12034" max="12035" width="14.7109375" style="84" customWidth="1"/>
    <col min="12036" max="12289" width="11.42578125" style="84"/>
    <col min="12290" max="12291" width="14.7109375" style="84" customWidth="1"/>
    <col min="12292" max="12545" width="11.42578125" style="84"/>
    <col min="12546" max="12547" width="14.7109375" style="84" customWidth="1"/>
    <col min="12548" max="12801" width="11.42578125" style="84"/>
    <col min="12802" max="12803" width="14.7109375" style="84" customWidth="1"/>
    <col min="12804" max="13057" width="11.42578125" style="84"/>
    <col min="13058" max="13059" width="14.7109375" style="84" customWidth="1"/>
    <col min="13060" max="13313" width="11.42578125" style="84"/>
    <col min="13314" max="13315" width="14.7109375" style="84" customWidth="1"/>
    <col min="13316" max="13569" width="11.42578125" style="84"/>
    <col min="13570" max="13571" width="14.7109375" style="84" customWidth="1"/>
    <col min="13572" max="13825" width="11.42578125" style="84"/>
    <col min="13826" max="13827" width="14.7109375" style="84" customWidth="1"/>
    <col min="13828" max="14081" width="11.42578125" style="84"/>
    <col min="14082" max="14083" width="14.7109375" style="84" customWidth="1"/>
    <col min="14084" max="14337" width="11.42578125" style="84"/>
    <col min="14338" max="14339" width="14.7109375" style="84" customWidth="1"/>
    <col min="14340" max="14593" width="11.42578125" style="84"/>
    <col min="14594" max="14595" width="14.7109375" style="84" customWidth="1"/>
    <col min="14596" max="14849" width="11.42578125" style="84"/>
    <col min="14850" max="14851" width="14.7109375" style="84" customWidth="1"/>
    <col min="14852" max="15105" width="11.42578125" style="84"/>
    <col min="15106" max="15107" width="14.7109375" style="84" customWidth="1"/>
    <col min="15108" max="15361" width="11.42578125" style="84"/>
    <col min="15362" max="15363" width="14.7109375" style="84" customWidth="1"/>
    <col min="15364" max="15617" width="11.42578125" style="84"/>
    <col min="15618" max="15619" width="14.7109375" style="84" customWidth="1"/>
    <col min="15620" max="15873" width="11.42578125" style="84"/>
    <col min="15874" max="15875" width="14.7109375" style="84" customWidth="1"/>
    <col min="15876" max="16129" width="11.42578125" style="84"/>
    <col min="16130" max="16131" width="14.7109375" style="84" customWidth="1"/>
    <col min="16132" max="16384" width="11.42578125" style="84"/>
  </cols>
  <sheetData>
    <row r="1" spans="1:8" ht="61.15" customHeight="1">
      <c r="A1" s="133" t="s">
        <v>382</v>
      </c>
      <c r="B1" s="133"/>
      <c r="C1" s="133"/>
      <c r="D1" s="133"/>
      <c r="E1" s="133"/>
      <c r="F1" s="133"/>
      <c r="G1" s="132"/>
      <c r="H1" s="132"/>
    </row>
    <row r="2" spans="1:8" ht="15" customHeight="1">
      <c r="A2" s="133"/>
      <c r="B2" s="133"/>
      <c r="C2" s="133"/>
      <c r="D2" s="133"/>
      <c r="E2" s="133"/>
      <c r="F2" s="133"/>
      <c r="G2" s="132"/>
      <c r="H2" s="132"/>
    </row>
    <row r="3" spans="1:8" ht="15" customHeight="1">
      <c r="A3" s="133"/>
      <c r="B3" s="133"/>
      <c r="C3" s="133"/>
      <c r="D3" s="133"/>
      <c r="E3" s="133"/>
      <c r="F3" s="133"/>
      <c r="G3" s="132"/>
      <c r="H3" s="132"/>
    </row>
    <row r="4" spans="1:8" ht="15" customHeight="1">
      <c r="A4" s="133"/>
      <c r="B4" s="133"/>
      <c r="C4" s="133"/>
      <c r="D4" s="133"/>
      <c r="E4" s="133"/>
      <c r="F4" s="133"/>
      <c r="G4" s="132"/>
      <c r="H4" s="132"/>
    </row>
    <row r="5" spans="1:8" ht="15" customHeight="1">
      <c r="A5" s="133"/>
      <c r="B5" s="133"/>
      <c r="C5" s="133"/>
      <c r="D5" s="133"/>
      <c r="E5" s="133"/>
      <c r="F5" s="133"/>
      <c r="G5" s="132"/>
      <c r="H5" s="132"/>
    </row>
    <row r="6" spans="1:8" ht="15" customHeight="1">
      <c r="A6" s="133"/>
      <c r="B6" s="133"/>
      <c r="C6" s="133"/>
      <c r="D6" s="133"/>
      <c r="E6" s="133"/>
      <c r="F6" s="133"/>
      <c r="G6" s="132"/>
      <c r="H6" s="132"/>
    </row>
    <row r="7" spans="1:8" ht="15" customHeight="1">
      <c r="A7" s="133"/>
      <c r="B7" s="133"/>
      <c r="C7" s="133"/>
      <c r="D7" s="133"/>
      <c r="E7" s="133"/>
      <c r="F7" s="133"/>
      <c r="G7" s="132"/>
      <c r="H7" s="132"/>
    </row>
    <row r="8" spans="1:8" ht="15" customHeight="1">
      <c r="A8" s="133"/>
      <c r="B8" s="133"/>
      <c r="C8" s="133"/>
      <c r="D8" s="133"/>
      <c r="E8" s="133"/>
      <c r="F8" s="133"/>
      <c r="G8" s="132"/>
      <c r="H8" s="132"/>
    </row>
    <row r="9" spans="1:8" ht="15" customHeight="1">
      <c r="A9" s="133"/>
      <c r="B9" s="133"/>
      <c r="C9" s="133"/>
      <c r="D9" s="133"/>
      <c r="E9" s="133"/>
      <c r="F9" s="133"/>
      <c r="G9" s="132"/>
      <c r="H9" s="132"/>
    </row>
    <row r="10" spans="1:8" ht="15" customHeight="1">
      <c r="A10" s="133"/>
      <c r="B10" s="133"/>
      <c r="C10" s="133"/>
      <c r="D10" s="133"/>
      <c r="E10" s="133"/>
      <c r="F10" s="133"/>
      <c r="G10" s="132"/>
      <c r="H10" s="132"/>
    </row>
    <row r="11" spans="1:8" ht="15" customHeight="1">
      <c r="A11" s="133"/>
      <c r="B11" s="133"/>
      <c r="C11" s="133"/>
      <c r="D11" s="133"/>
      <c r="E11" s="133"/>
      <c r="F11" s="133"/>
      <c r="G11" s="132"/>
      <c r="H11" s="132"/>
    </row>
    <row r="12" spans="1:8" ht="15" customHeight="1">
      <c r="A12" s="133"/>
      <c r="B12" s="133"/>
      <c r="C12" s="133"/>
      <c r="D12" s="133"/>
      <c r="E12" s="133"/>
      <c r="F12" s="133"/>
      <c r="G12" s="132"/>
      <c r="H12" s="132"/>
    </row>
    <row r="13" spans="1:8" ht="15" customHeight="1">
      <c r="A13" s="133"/>
      <c r="B13" s="133"/>
      <c r="C13" s="133"/>
      <c r="D13" s="133"/>
      <c r="E13" s="133"/>
      <c r="F13" s="133"/>
      <c r="G13" s="132"/>
      <c r="H13" s="132"/>
    </row>
    <row r="14" spans="1:8">
      <c r="A14" s="134"/>
    </row>
    <row r="15" spans="1:8">
      <c r="A15" s="134"/>
    </row>
    <row r="16" spans="1:8">
      <c r="A16" s="134"/>
    </row>
    <row r="17" spans="1:3">
      <c r="A17" s="134"/>
    </row>
    <row r="18" spans="1:3">
      <c r="A18" s="134"/>
    </row>
    <row r="19" spans="1:3">
      <c r="A19" s="134"/>
    </row>
    <row r="20" spans="1:3">
      <c r="A20" s="134"/>
    </row>
    <row r="21" spans="1:3">
      <c r="A21" s="134"/>
    </row>
    <row r="22" spans="1:3">
      <c r="A22" s="134"/>
    </row>
    <row r="23" spans="1:3">
      <c r="A23" s="134"/>
    </row>
    <row r="24" spans="1:3">
      <c r="A24" s="134"/>
    </row>
    <row r="25" spans="1:3">
      <c r="A25" s="134"/>
    </row>
    <row r="26" spans="1:3">
      <c r="A26" s="134"/>
    </row>
    <row r="27" spans="1:3" ht="13.5" thickBot="1"/>
    <row r="28" spans="1:3" ht="34.9" customHeight="1" thickBot="1">
      <c r="A28" s="1131" t="s">
        <v>171</v>
      </c>
      <c r="B28" s="206" t="s">
        <v>383</v>
      </c>
      <c r="C28"/>
    </row>
    <row r="29" spans="1:3" ht="18" customHeight="1">
      <c r="A29" s="1139">
        <v>2009</v>
      </c>
      <c r="B29" s="148">
        <v>179</v>
      </c>
      <c r="C29"/>
    </row>
    <row r="30" spans="1:3" ht="18" customHeight="1">
      <c r="A30" s="1139">
        <v>2010</v>
      </c>
      <c r="B30" s="148">
        <v>284</v>
      </c>
      <c r="C30"/>
    </row>
    <row r="31" spans="1:3" ht="18" customHeight="1">
      <c r="A31" s="1139">
        <v>2011</v>
      </c>
      <c r="B31" s="148">
        <v>123</v>
      </c>
      <c r="C31"/>
    </row>
    <row r="32" spans="1:3" ht="18" customHeight="1">
      <c r="A32" s="1139">
        <v>2012</v>
      </c>
      <c r="B32" s="148">
        <v>107</v>
      </c>
      <c r="C32"/>
    </row>
    <row r="33" spans="1:3" ht="18" customHeight="1">
      <c r="A33" s="1139">
        <v>2013</v>
      </c>
      <c r="B33" s="148">
        <v>61</v>
      </c>
      <c r="C33"/>
    </row>
    <row r="34" spans="1:3" ht="18" customHeight="1">
      <c r="A34" s="1139">
        <v>2014</v>
      </c>
      <c r="B34" s="148">
        <v>89</v>
      </c>
      <c r="C34"/>
    </row>
    <row r="35" spans="1:3" ht="18" customHeight="1">
      <c r="A35" s="1139">
        <v>2015</v>
      </c>
      <c r="B35" s="148">
        <v>18</v>
      </c>
      <c r="C35"/>
    </row>
    <row r="36" spans="1:3" ht="18" customHeight="1" thickBot="1">
      <c r="A36" s="1140">
        <v>2016</v>
      </c>
      <c r="B36" s="214">
        <v>52</v>
      </c>
      <c r="C36"/>
    </row>
  </sheetData>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M29" sqref="M29"/>
    </sheetView>
  </sheetViews>
  <sheetFormatPr baseColWidth="10" defaultRowHeight="12.75"/>
  <cols>
    <col min="1" max="9" width="11.7109375" style="84" customWidth="1"/>
    <col min="10" max="16384" width="11.42578125" style="84"/>
  </cols>
  <sheetData>
    <row r="1" spans="1:10" ht="42.75" customHeight="1">
      <c r="A1" s="133" t="s">
        <v>674</v>
      </c>
      <c r="B1" s="168"/>
      <c r="C1" s="168"/>
      <c r="D1" s="168"/>
      <c r="E1" s="168"/>
      <c r="F1" s="168"/>
      <c r="G1" s="168"/>
      <c r="H1" s="168"/>
      <c r="I1" s="168"/>
      <c r="J1" s="168"/>
    </row>
    <row r="27" spans="1:10" ht="13.5" thickBot="1"/>
    <row r="28" spans="1:10" ht="39" thickBot="1">
      <c r="A28" s="186" t="s">
        <v>384</v>
      </c>
      <c r="B28" s="186" t="s">
        <v>385</v>
      </c>
      <c r="C28"/>
      <c r="D28"/>
      <c r="E28"/>
      <c r="F28"/>
      <c r="G28"/>
      <c r="H28"/>
      <c r="J28"/>
    </row>
    <row r="29" spans="1:10" ht="18" customHeight="1">
      <c r="A29" s="326">
        <v>2006</v>
      </c>
      <c r="B29" s="530">
        <v>7939</v>
      </c>
      <c r="C29"/>
      <c r="D29"/>
      <c r="E29"/>
      <c r="F29"/>
      <c r="G29"/>
      <c r="H29"/>
      <c r="J29"/>
    </row>
    <row r="30" spans="1:10" ht="18" customHeight="1">
      <c r="A30" s="327">
        <v>2007</v>
      </c>
      <c r="B30" s="531">
        <v>6842</v>
      </c>
      <c r="C30"/>
      <c r="D30"/>
      <c r="E30"/>
      <c r="F30"/>
      <c r="G30"/>
      <c r="H30"/>
      <c r="J30"/>
    </row>
    <row r="31" spans="1:10" ht="18" customHeight="1">
      <c r="A31" s="327">
        <v>2008</v>
      </c>
      <c r="B31" s="531">
        <v>5287</v>
      </c>
      <c r="C31"/>
      <c r="D31"/>
      <c r="E31"/>
      <c r="F31"/>
      <c r="G31"/>
      <c r="H31"/>
      <c r="J31"/>
    </row>
    <row r="32" spans="1:10" ht="18" customHeight="1">
      <c r="A32" s="327">
        <v>2009</v>
      </c>
      <c r="B32" s="531">
        <v>4174</v>
      </c>
      <c r="C32"/>
      <c r="D32"/>
      <c r="E32"/>
      <c r="F32"/>
      <c r="G32"/>
      <c r="H32"/>
      <c r="J32"/>
    </row>
    <row r="33" spans="1:10" ht="18" customHeight="1">
      <c r="A33" s="327">
        <v>2010</v>
      </c>
      <c r="B33" s="531">
        <v>3122</v>
      </c>
      <c r="C33"/>
      <c r="D33"/>
      <c r="E33"/>
      <c r="F33"/>
      <c r="G33"/>
      <c r="H33"/>
      <c r="J33"/>
    </row>
    <row r="34" spans="1:10" ht="18" customHeight="1">
      <c r="A34" s="327">
        <v>2011</v>
      </c>
      <c r="B34" s="531">
        <v>2716</v>
      </c>
      <c r="C34"/>
      <c r="D34"/>
      <c r="E34"/>
      <c r="F34"/>
      <c r="G34"/>
      <c r="H34"/>
      <c r="J34"/>
    </row>
    <row r="35" spans="1:10" ht="18" customHeight="1">
      <c r="A35" s="327">
        <v>2012</v>
      </c>
      <c r="B35" s="531">
        <v>3540</v>
      </c>
      <c r="C35"/>
      <c r="D35"/>
      <c r="E35"/>
      <c r="F35"/>
      <c r="G35"/>
      <c r="H35"/>
      <c r="J35"/>
    </row>
    <row r="36" spans="1:10" ht="18" customHeight="1">
      <c r="A36" s="327">
        <v>2013</v>
      </c>
      <c r="B36" s="531">
        <v>3506</v>
      </c>
      <c r="C36"/>
      <c r="D36"/>
      <c r="E36"/>
      <c r="F36"/>
      <c r="G36"/>
      <c r="H36"/>
      <c r="J36"/>
    </row>
    <row r="37" spans="1:10" ht="18" customHeight="1">
      <c r="A37" s="327">
        <v>2014</v>
      </c>
      <c r="B37" s="531">
        <v>3316</v>
      </c>
      <c r="C37"/>
      <c r="D37"/>
      <c r="E37"/>
      <c r="F37"/>
      <c r="G37"/>
      <c r="H37"/>
      <c r="J37"/>
    </row>
    <row r="38" spans="1:10" ht="18" customHeight="1">
      <c r="A38" s="327">
        <v>2015</v>
      </c>
      <c r="B38" s="531">
        <v>4498</v>
      </c>
      <c r="C38"/>
      <c r="D38"/>
      <c r="E38"/>
      <c r="F38"/>
      <c r="G38"/>
      <c r="H38"/>
      <c r="J38"/>
    </row>
    <row r="39" spans="1:10" ht="18" customHeight="1" thickBot="1">
      <c r="A39" s="328">
        <v>2016</v>
      </c>
      <c r="B39" s="532">
        <v>3941</v>
      </c>
      <c r="C39"/>
      <c r="D39"/>
      <c r="E39"/>
      <c r="F39"/>
      <c r="G39"/>
      <c r="H39"/>
      <c r="J39"/>
    </row>
  </sheetData>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L20" sqref="L20"/>
    </sheetView>
  </sheetViews>
  <sheetFormatPr baseColWidth="10" defaultRowHeight="12.75"/>
  <cols>
    <col min="1" max="1" width="11.42578125" style="84"/>
    <col min="2" max="5" width="14.7109375" style="84" customWidth="1"/>
    <col min="6" max="257" width="11.42578125" style="84"/>
    <col min="258" max="261" width="14.7109375" style="84" customWidth="1"/>
    <col min="262" max="513" width="11.42578125" style="84"/>
    <col min="514" max="517" width="14.7109375" style="84" customWidth="1"/>
    <col min="518" max="769" width="11.42578125" style="84"/>
    <col min="770" max="773" width="14.7109375" style="84" customWidth="1"/>
    <col min="774" max="1025" width="11.42578125" style="84"/>
    <col min="1026" max="1029" width="14.7109375" style="84" customWidth="1"/>
    <col min="1030" max="1281" width="11.42578125" style="84"/>
    <col min="1282" max="1285" width="14.7109375" style="84" customWidth="1"/>
    <col min="1286" max="1537" width="11.42578125" style="84"/>
    <col min="1538" max="1541" width="14.7109375" style="84" customWidth="1"/>
    <col min="1542" max="1793" width="11.42578125" style="84"/>
    <col min="1794" max="1797" width="14.7109375" style="84" customWidth="1"/>
    <col min="1798" max="2049" width="11.42578125" style="84"/>
    <col min="2050" max="2053" width="14.7109375" style="84" customWidth="1"/>
    <col min="2054" max="2305" width="11.42578125" style="84"/>
    <col min="2306" max="2309" width="14.7109375" style="84" customWidth="1"/>
    <col min="2310" max="2561" width="11.42578125" style="84"/>
    <col min="2562" max="2565" width="14.7109375" style="84" customWidth="1"/>
    <col min="2566" max="2817" width="11.42578125" style="84"/>
    <col min="2818" max="2821" width="14.7109375" style="84" customWidth="1"/>
    <col min="2822" max="3073" width="11.42578125" style="84"/>
    <col min="3074" max="3077" width="14.7109375" style="84" customWidth="1"/>
    <col min="3078" max="3329" width="11.42578125" style="84"/>
    <col min="3330" max="3333" width="14.7109375" style="84" customWidth="1"/>
    <col min="3334" max="3585" width="11.42578125" style="84"/>
    <col min="3586" max="3589" width="14.7109375" style="84" customWidth="1"/>
    <col min="3590" max="3841" width="11.42578125" style="84"/>
    <col min="3842" max="3845" width="14.7109375" style="84" customWidth="1"/>
    <col min="3846" max="4097" width="11.42578125" style="84"/>
    <col min="4098" max="4101" width="14.7109375" style="84" customWidth="1"/>
    <col min="4102" max="4353" width="11.42578125" style="84"/>
    <col min="4354" max="4357" width="14.7109375" style="84" customWidth="1"/>
    <col min="4358" max="4609" width="11.42578125" style="84"/>
    <col min="4610" max="4613" width="14.7109375" style="84" customWidth="1"/>
    <col min="4614" max="4865" width="11.42578125" style="84"/>
    <col min="4866" max="4869" width="14.7109375" style="84" customWidth="1"/>
    <col min="4870" max="5121" width="11.42578125" style="84"/>
    <col min="5122" max="5125" width="14.7109375" style="84" customWidth="1"/>
    <col min="5126" max="5377" width="11.42578125" style="84"/>
    <col min="5378" max="5381" width="14.7109375" style="84" customWidth="1"/>
    <col min="5382" max="5633" width="11.42578125" style="84"/>
    <col min="5634" max="5637" width="14.7109375" style="84" customWidth="1"/>
    <col min="5638" max="5889" width="11.42578125" style="84"/>
    <col min="5890" max="5893" width="14.7109375" style="84" customWidth="1"/>
    <col min="5894" max="6145" width="11.42578125" style="84"/>
    <col min="6146" max="6149" width="14.7109375" style="84" customWidth="1"/>
    <col min="6150" max="6401" width="11.42578125" style="84"/>
    <col min="6402" max="6405" width="14.7109375" style="84" customWidth="1"/>
    <col min="6406" max="6657" width="11.42578125" style="84"/>
    <col min="6658" max="6661" width="14.7109375" style="84" customWidth="1"/>
    <col min="6662" max="6913" width="11.42578125" style="84"/>
    <col min="6914" max="6917" width="14.7109375" style="84" customWidth="1"/>
    <col min="6918" max="7169" width="11.42578125" style="84"/>
    <col min="7170" max="7173" width="14.7109375" style="84" customWidth="1"/>
    <col min="7174" max="7425" width="11.42578125" style="84"/>
    <col min="7426" max="7429" width="14.7109375" style="84" customWidth="1"/>
    <col min="7430" max="7681" width="11.42578125" style="84"/>
    <col min="7682" max="7685" width="14.7109375" style="84" customWidth="1"/>
    <col min="7686" max="7937" width="11.42578125" style="84"/>
    <col min="7938" max="7941" width="14.7109375" style="84" customWidth="1"/>
    <col min="7942" max="8193" width="11.42578125" style="84"/>
    <col min="8194" max="8197" width="14.7109375" style="84" customWidth="1"/>
    <col min="8198" max="8449" width="11.42578125" style="84"/>
    <col min="8450" max="8453" width="14.7109375" style="84" customWidth="1"/>
    <col min="8454" max="8705" width="11.42578125" style="84"/>
    <col min="8706" max="8709" width="14.7109375" style="84" customWidth="1"/>
    <col min="8710" max="8961" width="11.42578125" style="84"/>
    <col min="8962" max="8965" width="14.7109375" style="84" customWidth="1"/>
    <col min="8966" max="9217" width="11.42578125" style="84"/>
    <col min="9218" max="9221" width="14.7109375" style="84" customWidth="1"/>
    <col min="9222" max="9473" width="11.42578125" style="84"/>
    <col min="9474" max="9477" width="14.7109375" style="84" customWidth="1"/>
    <col min="9478" max="9729" width="11.42578125" style="84"/>
    <col min="9730" max="9733" width="14.7109375" style="84" customWidth="1"/>
    <col min="9734" max="9985" width="11.42578125" style="84"/>
    <col min="9986" max="9989" width="14.7109375" style="84" customWidth="1"/>
    <col min="9990" max="10241" width="11.42578125" style="84"/>
    <col min="10242" max="10245" width="14.7109375" style="84" customWidth="1"/>
    <col min="10246" max="10497" width="11.42578125" style="84"/>
    <col min="10498" max="10501" width="14.7109375" style="84" customWidth="1"/>
    <col min="10502" max="10753" width="11.42578125" style="84"/>
    <col min="10754" max="10757" width="14.7109375" style="84" customWidth="1"/>
    <col min="10758" max="11009" width="11.42578125" style="84"/>
    <col min="11010" max="11013" width="14.7109375" style="84" customWidth="1"/>
    <col min="11014" max="11265" width="11.42578125" style="84"/>
    <col min="11266" max="11269" width="14.7109375" style="84" customWidth="1"/>
    <col min="11270" max="11521" width="11.42578125" style="84"/>
    <col min="11522" max="11525" width="14.7109375" style="84" customWidth="1"/>
    <col min="11526" max="11777" width="11.42578125" style="84"/>
    <col min="11778" max="11781" width="14.7109375" style="84" customWidth="1"/>
    <col min="11782" max="12033" width="11.42578125" style="84"/>
    <col min="12034" max="12037" width="14.7109375" style="84" customWidth="1"/>
    <col min="12038" max="12289" width="11.42578125" style="84"/>
    <col min="12290" max="12293" width="14.7109375" style="84" customWidth="1"/>
    <col min="12294" max="12545" width="11.42578125" style="84"/>
    <col min="12546" max="12549" width="14.7109375" style="84" customWidth="1"/>
    <col min="12550" max="12801" width="11.42578125" style="84"/>
    <col min="12802" max="12805" width="14.7109375" style="84" customWidth="1"/>
    <col min="12806" max="13057" width="11.42578125" style="84"/>
    <col min="13058" max="13061" width="14.7109375" style="84" customWidth="1"/>
    <col min="13062" max="13313" width="11.42578125" style="84"/>
    <col min="13314" max="13317" width="14.7109375" style="84" customWidth="1"/>
    <col min="13318" max="13569" width="11.42578125" style="84"/>
    <col min="13570" max="13573" width="14.7109375" style="84" customWidth="1"/>
    <col min="13574" max="13825" width="11.42578125" style="84"/>
    <col min="13826" max="13829" width="14.7109375" style="84" customWidth="1"/>
    <col min="13830" max="14081" width="11.42578125" style="84"/>
    <col min="14082" max="14085" width="14.7109375" style="84" customWidth="1"/>
    <col min="14086" max="14337" width="11.42578125" style="84"/>
    <col min="14338" max="14341" width="14.7109375" style="84" customWidth="1"/>
    <col min="14342" max="14593" width="11.42578125" style="84"/>
    <col min="14594" max="14597" width="14.7109375" style="84" customWidth="1"/>
    <col min="14598" max="14849" width="11.42578125" style="84"/>
    <col min="14850" max="14853" width="14.7109375" style="84" customWidth="1"/>
    <col min="14854" max="15105" width="11.42578125" style="84"/>
    <col min="15106" max="15109" width="14.7109375" style="84" customWidth="1"/>
    <col min="15110" max="15361" width="11.42578125" style="84"/>
    <col min="15362" max="15365" width="14.7109375" style="84" customWidth="1"/>
    <col min="15366" max="15617" width="11.42578125" style="84"/>
    <col min="15618" max="15621" width="14.7109375" style="84" customWidth="1"/>
    <col min="15622" max="15873" width="11.42578125" style="84"/>
    <col min="15874" max="15877" width="14.7109375" style="84" customWidth="1"/>
    <col min="15878" max="16129" width="11.42578125" style="84"/>
    <col min="16130" max="16133" width="14.7109375" style="84" customWidth="1"/>
    <col min="16134" max="16384" width="11.42578125" style="84"/>
  </cols>
  <sheetData>
    <row r="1" spans="1:10" ht="61.15" customHeight="1">
      <c r="A1" s="133" t="s">
        <v>386</v>
      </c>
      <c r="B1" s="133"/>
      <c r="C1" s="133"/>
      <c r="D1" s="133"/>
      <c r="E1" s="133"/>
      <c r="F1" s="132"/>
      <c r="G1" s="132"/>
      <c r="H1" s="132"/>
      <c r="I1" s="132"/>
      <c r="J1" s="132"/>
    </row>
    <row r="29" spans="1:5" ht="13.5" thickBot="1"/>
    <row r="30" spans="1:5" ht="26.25" thickBot="1">
      <c r="A30" s="186" t="s">
        <v>171</v>
      </c>
      <c r="B30" s="186" t="s">
        <v>387</v>
      </c>
      <c r="C30" s="186" t="s">
        <v>388</v>
      </c>
      <c r="D30"/>
      <c r="E30"/>
    </row>
    <row r="31" spans="1:5" ht="18" customHeight="1">
      <c r="A31" s="327">
        <v>2000</v>
      </c>
      <c r="B31" s="508">
        <v>80421</v>
      </c>
      <c r="C31" s="354">
        <v>58273</v>
      </c>
      <c r="D31"/>
      <c r="E31"/>
    </row>
    <row r="32" spans="1:5" ht="18" customHeight="1">
      <c r="A32" s="327">
        <v>2001</v>
      </c>
      <c r="B32" s="508">
        <v>64042</v>
      </c>
      <c r="C32" s="354">
        <v>100869</v>
      </c>
      <c r="D32"/>
      <c r="E32"/>
    </row>
    <row r="33" spans="1:5" ht="18" customHeight="1">
      <c r="A33" s="327">
        <v>2002</v>
      </c>
      <c r="B33" s="508">
        <v>46964</v>
      </c>
      <c r="C33" s="354">
        <v>178952</v>
      </c>
      <c r="D33"/>
      <c r="E33"/>
    </row>
    <row r="34" spans="1:5" ht="18" customHeight="1">
      <c r="A34" s="327">
        <v>2003</v>
      </c>
      <c r="B34" s="508">
        <v>32720</v>
      </c>
      <c r="C34" s="354">
        <v>176407</v>
      </c>
      <c r="D34"/>
      <c r="E34"/>
    </row>
    <row r="35" spans="1:5" ht="18" customHeight="1">
      <c r="A35" s="327">
        <v>2004</v>
      </c>
      <c r="B35" s="508">
        <v>26096</v>
      </c>
      <c r="C35" s="354">
        <v>179107</v>
      </c>
      <c r="D35"/>
      <c r="E35"/>
    </row>
    <row r="36" spans="1:5" ht="18" customHeight="1">
      <c r="A36" s="327">
        <v>2005</v>
      </c>
      <c r="B36" s="508">
        <v>23372</v>
      </c>
      <c r="C36" s="354">
        <v>201707</v>
      </c>
      <c r="D36"/>
      <c r="E36"/>
    </row>
    <row r="37" spans="1:5" ht="18" customHeight="1">
      <c r="A37" s="327">
        <v>2006</v>
      </c>
      <c r="B37" s="508">
        <v>19115</v>
      </c>
      <c r="C37" s="354">
        <v>224257</v>
      </c>
      <c r="D37"/>
      <c r="E37"/>
    </row>
    <row r="38" spans="1:5" ht="18" customHeight="1">
      <c r="A38" s="327">
        <v>2007</v>
      </c>
      <c r="B38" s="508">
        <v>12845</v>
      </c>
      <c r="C38" s="354">
        <v>231868</v>
      </c>
      <c r="D38"/>
      <c r="E38"/>
    </row>
    <row r="39" spans="1:5" ht="18" customHeight="1">
      <c r="A39" s="1101">
        <v>2008</v>
      </c>
      <c r="B39" s="509">
        <v>7134</v>
      </c>
      <c r="C39" s="394">
        <v>328456</v>
      </c>
      <c r="D39"/>
      <c r="E39"/>
    </row>
    <row r="40" spans="1:5" ht="18" customHeight="1">
      <c r="A40" s="327">
        <v>2009</v>
      </c>
      <c r="B40" s="508">
        <v>6070</v>
      </c>
      <c r="C40" s="354">
        <v>358211</v>
      </c>
      <c r="D40"/>
      <c r="E40"/>
    </row>
    <row r="41" spans="1:5" ht="18" customHeight="1">
      <c r="A41" s="327">
        <v>2010</v>
      </c>
      <c r="B41" s="508">
        <v>3978</v>
      </c>
      <c r="C41" s="354">
        <v>363757</v>
      </c>
      <c r="D41"/>
      <c r="E41"/>
    </row>
    <row r="42" spans="1:5" ht="18" customHeight="1">
      <c r="A42" s="327">
        <v>2011</v>
      </c>
      <c r="B42" s="508">
        <v>3529</v>
      </c>
      <c r="C42" s="354">
        <v>344978</v>
      </c>
      <c r="D42"/>
      <c r="E42"/>
    </row>
    <row r="43" spans="1:5" ht="18" customHeight="1">
      <c r="A43" s="327">
        <v>2012</v>
      </c>
      <c r="B43" s="508">
        <v>2560</v>
      </c>
      <c r="C43" s="354">
        <v>352242</v>
      </c>
      <c r="D43"/>
      <c r="E43"/>
    </row>
    <row r="44" spans="1:5" ht="18" customHeight="1">
      <c r="A44" s="327">
        <v>2013</v>
      </c>
      <c r="B44" s="508">
        <v>2858</v>
      </c>
      <c r="C44" s="354">
        <v>374439</v>
      </c>
      <c r="D44"/>
      <c r="E44"/>
    </row>
    <row r="45" spans="1:5" ht="18" customHeight="1">
      <c r="A45" s="327">
        <v>2014</v>
      </c>
      <c r="B45" s="508">
        <v>3882</v>
      </c>
      <c r="C45" s="354">
        <v>405297</v>
      </c>
      <c r="D45"/>
      <c r="E45"/>
    </row>
    <row r="46" spans="1:5" ht="18" customHeight="1">
      <c r="A46" s="327">
        <v>2015</v>
      </c>
      <c r="B46" s="508">
        <v>3470</v>
      </c>
      <c r="C46" s="354">
        <v>394167</v>
      </c>
      <c r="D46"/>
      <c r="E46"/>
    </row>
    <row r="47" spans="1:5" ht="18" customHeight="1" thickBot="1">
      <c r="A47" s="328">
        <v>2016</v>
      </c>
      <c r="B47" s="510">
        <v>2312</v>
      </c>
      <c r="C47" s="352">
        <v>421304</v>
      </c>
      <c r="D47"/>
      <c r="E47"/>
    </row>
  </sheetData>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J11" sqref="J11"/>
    </sheetView>
  </sheetViews>
  <sheetFormatPr baseColWidth="10" defaultRowHeight="12.75"/>
  <cols>
    <col min="1" max="1" width="11.42578125" style="84"/>
    <col min="2" max="2" width="11.42578125" style="84" customWidth="1"/>
    <col min="3" max="3" width="12.28515625" style="84" customWidth="1"/>
    <col min="4" max="4" width="11.7109375" style="84" customWidth="1"/>
    <col min="5" max="5" width="11.42578125" style="84" customWidth="1"/>
    <col min="6" max="6" width="11.5703125" style="84" customWidth="1"/>
    <col min="7" max="7" width="14.140625" style="84" customWidth="1"/>
    <col min="8" max="8" width="14.7109375" style="84" customWidth="1"/>
    <col min="9" max="257" width="11.42578125" style="84"/>
    <col min="258" max="264" width="14.7109375" style="84" customWidth="1"/>
    <col min="265" max="513" width="11.42578125" style="84"/>
    <col min="514" max="520" width="14.7109375" style="84" customWidth="1"/>
    <col min="521" max="769" width="11.42578125" style="84"/>
    <col min="770" max="776" width="14.7109375" style="84" customWidth="1"/>
    <col min="777" max="1025" width="11.42578125" style="84"/>
    <col min="1026" max="1032" width="14.7109375" style="84" customWidth="1"/>
    <col min="1033" max="1281" width="11.42578125" style="84"/>
    <col min="1282" max="1288" width="14.7109375" style="84" customWidth="1"/>
    <col min="1289" max="1537" width="11.42578125" style="84"/>
    <col min="1538" max="1544" width="14.7109375" style="84" customWidth="1"/>
    <col min="1545" max="1793" width="11.42578125" style="84"/>
    <col min="1794" max="1800" width="14.7109375" style="84" customWidth="1"/>
    <col min="1801" max="2049" width="11.42578125" style="84"/>
    <col min="2050" max="2056" width="14.7109375" style="84" customWidth="1"/>
    <col min="2057" max="2305" width="11.42578125" style="84"/>
    <col min="2306" max="2312" width="14.7109375" style="84" customWidth="1"/>
    <col min="2313" max="2561" width="11.42578125" style="84"/>
    <col min="2562" max="2568" width="14.7109375" style="84" customWidth="1"/>
    <col min="2569" max="2817" width="11.42578125" style="84"/>
    <col min="2818" max="2824" width="14.7109375" style="84" customWidth="1"/>
    <col min="2825" max="3073" width="11.42578125" style="84"/>
    <col min="3074" max="3080" width="14.7109375" style="84" customWidth="1"/>
    <col min="3081" max="3329" width="11.42578125" style="84"/>
    <col min="3330" max="3336" width="14.7109375" style="84" customWidth="1"/>
    <col min="3337" max="3585" width="11.42578125" style="84"/>
    <col min="3586" max="3592" width="14.7109375" style="84" customWidth="1"/>
    <col min="3593" max="3841" width="11.42578125" style="84"/>
    <col min="3842" max="3848" width="14.7109375" style="84" customWidth="1"/>
    <col min="3849" max="4097" width="11.42578125" style="84"/>
    <col min="4098" max="4104" width="14.7109375" style="84" customWidth="1"/>
    <col min="4105" max="4353" width="11.42578125" style="84"/>
    <col min="4354" max="4360" width="14.7109375" style="84" customWidth="1"/>
    <col min="4361" max="4609" width="11.42578125" style="84"/>
    <col min="4610" max="4616" width="14.7109375" style="84" customWidth="1"/>
    <col min="4617" max="4865" width="11.42578125" style="84"/>
    <col min="4866" max="4872" width="14.7109375" style="84" customWidth="1"/>
    <col min="4873" max="5121" width="11.42578125" style="84"/>
    <col min="5122" max="5128" width="14.7109375" style="84" customWidth="1"/>
    <col min="5129" max="5377" width="11.42578125" style="84"/>
    <col min="5378" max="5384" width="14.7109375" style="84" customWidth="1"/>
    <col min="5385" max="5633" width="11.42578125" style="84"/>
    <col min="5634" max="5640" width="14.7109375" style="84" customWidth="1"/>
    <col min="5641" max="5889" width="11.42578125" style="84"/>
    <col min="5890" max="5896" width="14.7109375" style="84" customWidth="1"/>
    <col min="5897" max="6145" width="11.42578125" style="84"/>
    <col min="6146" max="6152" width="14.7109375" style="84" customWidth="1"/>
    <col min="6153" max="6401" width="11.42578125" style="84"/>
    <col min="6402" max="6408" width="14.7109375" style="84" customWidth="1"/>
    <col min="6409" max="6657" width="11.42578125" style="84"/>
    <col min="6658" max="6664" width="14.7109375" style="84" customWidth="1"/>
    <col min="6665" max="6913" width="11.42578125" style="84"/>
    <col min="6914" max="6920" width="14.7109375" style="84" customWidth="1"/>
    <col min="6921" max="7169" width="11.42578125" style="84"/>
    <col min="7170" max="7176" width="14.7109375" style="84" customWidth="1"/>
    <col min="7177" max="7425" width="11.42578125" style="84"/>
    <col min="7426" max="7432" width="14.7109375" style="84" customWidth="1"/>
    <col min="7433" max="7681" width="11.42578125" style="84"/>
    <col min="7682" max="7688" width="14.7109375" style="84" customWidth="1"/>
    <col min="7689" max="7937" width="11.42578125" style="84"/>
    <col min="7938" max="7944" width="14.7109375" style="84" customWidth="1"/>
    <col min="7945" max="8193" width="11.42578125" style="84"/>
    <col min="8194" max="8200" width="14.7109375" style="84" customWidth="1"/>
    <col min="8201" max="8449" width="11.42578125" style="84"/>
    <col min="8450" max="8456" width="14.7109375" style="84" customWidth="1"/>
    <col min="8457" max="8705" width="11.42578125" style="84"/>
    <col min="8706" max="8712" width="14.7109375" style="84" customWidth="1"/>
    <col min="8713" max="8961" width="11.42578125" style="84"/>
    <col min="8962" max="8968" width="14.7109375" style="84" customWidth="1"/>
    <col min="8969" max="9217" width="11.42578125" style="84"/>
    <col min="9218" max="9224" width="14.7109375" style="84" customWidth="1"/>
    <col min="9225" max="9473" width="11.42578125" style="84"/>
    <col min="9474" max="9480" width="14.7109375" style="84" customWidth="1"/>
    <col min="9481" max="9729" width="11.42578125" style="84"/>
    <col min="9730" max="9736" width="14.7109375" style="84" customWidth="1"/>
    <col min="9737" max="9985" width="11.42578125" style="84"/>
    <col min="9986" max="9992" width="14.7109375" style="84" customWidth="1"/>
    <col min="9993" max="10241" width="11.42578125" style="84"/>
    <col min="10242" max="10248" width="14.7109375" style="84" customWidth="1"/>
    <col min="10249" max="10497" width="11.42578125" style="84"/>
    <col min="10498" max="10504" width="14.7109375" style="84" customWidth="1"/>
    <col min="10505" max="10753" width="11.42578125" style="84"/>
    <col min="10754" max="10760" width="14.7109375" style="84" customWidth="1"/>
    <col min="10761" max="11009" width="11.42578125" style="84"/>
    <col min="11010" max="11016" width="14.7109375" style="84" customWidth="1"/>
    <col min="11017" max="11265" width="11.42578125" style="84"/>
    <col min="11266" max="11272" width="14.7109375" style="84" customWidth="1"/>
    <col min="11273" max="11521" width="11.42578125" style="84"/>
    <col min="11522" max="11528" width="14.7109375" style="84" customWidth="1"/>
    <col min="11529" max="11777" width="11.42578125" style="84"/>
    <col min="11778" max="11784" width="14.7109375" style="84" customWidth="1"/>
    <col min="11785" max="12033" width="11.42578125" style="84"/>
    <col min="12034" max="12040" width="14.7109375" style="84" customWidth="1"/>
    <col min="12041" max="12289" width="11.42578125" style="84"/>
    <col min="12290" max="12296" width="14.7109375" style="84" customWidth="1"/>
    <col min="12297" max="12545" width="11.42578125" style="84"/>
    <col min="12546" max="12552" width="14.7109375" style="84" customWidth="1"/>
    <col min="12553" max="12801" width="11.42578125" style="84"/>
    <col min="12802" max="12808" width="14.7109375" style="84" customWidth="1"/>
    <col min="12809" max="13057" width="11.42578125" style="84"/>
    <col min="13058" max="13064" width="14.7109375" style="84" customWidth="1"/>
    <col min="13065" max="13313" width="11.42578125" style="84"/>
    <col min="13314" max="13320" width="14.7109375" style="84" customWidth="1"/>
    <col min="13321" max="13569" width="11.42578125" style="84"/>
    <col min="13570" max="13576" width="14.7109375" style="84" customWidth="1"/>
    <col min="13577" max="13825" width="11.42578125" style="84"/>
    <col min="13826" max="13832" width="14.7109375" style="84" customWidth="1"/>
    <col min="13833" max="14081" width="11.42578125" style="84"/>
    <col min="14082" max="14088" width="14.7109375" style="84" customWidth="1"/>
    <col min="14089" max="14337" width="11.42578125" style="84"/>
    <col min="14338" max="14344" width="14.7109375" style="84" customWidth="1"/>
    <col min="14345" max="14593" width="11.42578125" style="84"/>
    <col min="14594" max="14600" width="14.7109375" style="84" customWidth="1"/>
    <col min="14601" max="14849" width="11.42578125" style="84"/>
    <col min="14850" max="14856" width="14.7109375" style="84" customWidth="1"/>
    <col min="14857" max="15105" width="11.42578125" style="84"/>
    <col min="15106" max="15112" width="14.7109375" style="84" customWidth="1"/>
    <col min="15113" max="15361" width="11.42578125" style="84"/>
    <col min="15362" max="15368" width="14.7109375" style="84" customWidth="1"/>
    <col min="15369" max="15617" width="11.42578125" style="84"/>
    <col min="15618" max="15624" width="14.7109375" style="84" customWidth="1"/>
    <col min="15625" max="15873" width="11.42578125" style="84"/>
    <col min="15874" max="15880" width="14.7109375" style="84" customWidth="1"/>
    <col min="15881" max="16129" width="11.42578125" style="84"/>
    <col min="16130" max="16136" width="14.7109375" style="84" customWidth="1"/>
    <col min="16137" max="16384" width="11.42578125" style="84"/>
  </cols>
  <sheetData>
    <row r="1" spans="1:12" ht="61.15" customHeight="1">
      <c r="A1" s="133" t="s">
        <v>389</v>
      </c>
      <c r="B1" s="133"/>
      <c r="C1" s="133"/>
      <c r="D1" s="133"/>
      <c r="E1" s="133"/>
      <c r="F1" s="133"/>
      <c r="G1" s="133"/>
      <c r="H1" s="132"/>
      <c r="I1" s="132"/>
      <c r="J1" s="132"/>
      <c r="K1" s="132"/>
      <c r="L1" s="132"/>
    </row>
    <row r="2" spans="1:12" ht="13.5" thickBot="1">
      <c r="A2" s="134"/>
    </row>
    <row r="3" spans="1:12" ht="19.899999999999999" customHeight="1" thickBot="1">
      <c r="B3" s="1075" t="s">
        <v>390</v>
      </c>
      <c r="C3" s="1076"/>
      <c r="D3" s="1075" t="s">
        <v>391</v>
      </c>
      <c r="E3" s="1076"/>
      <c r="F3" s="1075" t="s">
        <v>182</v>
      </c>
      <c r="G3" s="1076"/>
    </row>
    <row r="4" spans="1:12" ht="27" customHeight="1" thickBot="1">
      <c r="A4" s="710" t="s">
        <v>171</v>
      </c>
      <c r="B4" s="771" t="s">
        <v>63</v>
      </c>
      <c r="C4" s="772" t="s">
        <v>113</v>
      </c>
      <c r="D4" s="771" t="s">
        <v>63</v>
      </c>
      <c r="E4" s="772" t="s">
        <v>113</v>
      </c>
      <c r="F4" s="771" t="s">
        <v>63</v>
      </c>
      <c r="G4" s="772" t="s">
        <v>392</v>
      </c>
    </row>
    <row r="5" spans="1:12" ht="18" customHeight="1">
      <c r="A5" s="327">
        <v>2009</v>
      </c>
      <c r="B5" s="511">
        <v>12342</v>
      </c>
      <c r="C5" s="604">
        <f t="shared" ref="C5:C12" si="0">B5/F5</f>
        <v>1</v>
      </c>
      <c r="D5" s="363">
        <v>0</v>
      </c>
      <c r="E5" s="606">
        <v>0</v>
      </c>
      <c r="F5" s="939">
        <f>B5+D5</f>
        <v>12342</v>
      </c>
      <c r="G5" s="945">
        <v>0</v>
      </c>
      <c r="H5" s="215"/>
    </row>
    <row r="6" spans="1:12" ht="18" customHeight="1">
      <c r="A6" s="327">
        <v>2010</v>
      </c>
      <c r="B6" s="512">
        <v>12401</v>
      </c>
      <c r="C6" s="604">
        <f t="shared" si="0"/>
        <v>0.90976450737290004</v>
      </c>
      <c r="D6" s="395">
        <v>1230</v>
      </c>
      <c r="E6" s="607">
        <f t="shared" ref="E6:E12" si="1">D6/F6</f>
        <v>9.0235492627099997E-2</v>
      </c>
      <c r="F6" s="946">
        <f t="shared" ref="F6:F12" si="2">B6+D6</f>
        <v>13631</v>
      </c>
      <c r="G6" s="851">
        <f>(F6-F5)/F5</f>
        <v>0.10444012315670069</v>
      </c>
      <c r="H6" s="215"/>
    </row>
    <row r="7" spans="1:12" ht="18" customHeight="1">
      <c r="A7" s="327">
        <v>2011</v>
      </c>
      <c r="B7" s="512">
        <v>11496</v>
      </c>
      <c r="C7" s="604">
        <f t="shared" si="0"/>
        <v>0.84922804166358867</v>
      </c>
      <c r="D7" s="395">
        <v>2041</v>
      </c>
      <c r="E7" s="607">
        <f t="shared" si="1"/>
        <v>0.15077195833641133</v>
      </c>
      <c r="F7" s="946">
        <f t="shared" si="2"/>
        <v>13537</v>
      </c>
      <c r="G7" s="851">
        <f t="shared" ref="G7:G12" si="3">(F7-F6)/F6</f>
        <v>-6.8960457780060155E-3</v>
      </c>
      <c r="H7" s="215"/>
    </row>
    <row r="8" spans="1:12" ht="18" customHeight="1">
      <c r="A8" s="327">
        <v>2012</v>
      </c>
      <c r="B8" s="512">
        <v>10502</v>
      </c>
      <c r="C8" s="604">
        <f t="shared" si="0"/>
        <v>0.70639671756238653</v>
      </c>
      <c r="D8" s="395">
        <v>4365</v>
      </c>
      <c r="E8" s="607">
        <f t="shared" si="1"/>
        <v>0.29360328243761352</v>
      </c>
      <c r="F8" s="946">
        <f t="shared" si="2"/>
        <v>14867</v>
      </c>
      <c r="G8" s="851">
        <f t="shared" si="3"/>
        <v>9.8249242815985821E-2</v>
      </c>
      <c r="H8" s="215"/>
    </row>
    <row r="9" spans="1:12" ht="18" customHeight="1">
      <c r="A9" s="327">
        <v>2013</v>
      </c>
      <c r="B9" s="512">
        <v>6350</v>
      </c>
      <c r="C9" s="604">
        <f t="shared" si="0"/>
        <v>0.31705612142999801</v>
      </c>
      <c r="D9" s="395">
        <v>13678</v>
      </c>
      <c r="E9" s="607">
        <f t="shared" si="1"/>
        <v>0.68294387857000205</v>
      </c>
      <c r="F9" s="946">
        <f t="shared" si="2"/>
        <v>20028</v>
      </c>
      <c r="G9" s="851">
        <f t="shared" si="3"/>
        <v>0.3471446828546445</v>
      </c>
      <c r="H9" s="215"/>
    </row>
    <row r="10" spans="1:12" ht="18" customHeight="1">
      <c r="A10" s="327">
        <v>2014</v>
      </c>
      <c r="B10" s="512">
        <v>4262</v>
      </c>
      <c r="C10" s="604">
        <f t="shared" si="0"/>
        <v>0.20609284332688588</v>
      </c>
      <c r="D10" s="395">
        <v>16418</v>
      </c>
      <c r="E10" s="607">
        <f t="shared" si="1"/>
        <v>0.79390715667311407</v>
      </c>
      <c r="F10" s="946">
        <f t="shared" si="2"/>
        <v>20680</v>
      </c>
      <c r="G10" s="851">
        <f t="shared" si="3"/>
        <v>3.255442380667066E-2</v>
      </c>
      <c r="H10" s="215"/>
    </row>
    <row r="11" spans="1:12" ht="18" customHeight="1">
      <c r="A11" s="327">
        <v>2015</v>
      </c>
      <c r="B11" s="512">
        <v>3452</v>
      </c>
      <c r="C11" s="604">
        <f t="shared" si="0"/>
        <v>0.14600516008966713</v>
      </c>
      <c r="D11" s="395">
        <v>20191</v>
      </c>
      <c r="E11" s="607">
        <f t="shared" si="1"/>
        <v>0.85399483991033287</v>
      </c>
      <c r="F11" s="946">
        <f t="shared" si="2"/>
        <v>23643</v>
      </c>
      <c r="G11" s="851">
        <f t="shared" si="3"/>
        <v>0.14327852998065765</v>
      </c>
      <c r="H11" s="215"/>
    </row>
    <row r="12" spans="1:12" ht="18" customHeight="1" thickBot="1">
      <c r="A12" s="328">
        <v>2016</v>
      </c>
      <c r="B12" s="513">
        <v>2875</v>
      </c>
      <c r="C12" s="605">
        <f t="shared" si="0"/>
        <v>0.12848013585377843</v>
      </c>
      <c r="D12" s="514">
        <v>19502</v>
      </c>
      <c r="E12" s="608">
        <f t="shared" si="1"/>
        <v>0.87151986414622151</v>
      </c>
      <c r="F12" s="942">
        <f t="shared" si="2"/>
        <v>22377</v>
      </c>
      <c r="G12" s="922">
        <f t="shared" si="3"/>
        <v>-5.3546504250729605E-2</v>
      </c>
      <c r="H12" s="215"/>
    </row>
    <row r="40" spans="1:8" ht="26.25" thickBot="1">
      <c r="A40" s="216" t="s">
        <v>5</v>
      </c>
      <c r="B40" s="216" t="s">
        <v>15</v>
      </c>
      <c r="C40" s="216" t="s">
        <v>16</v>
      </c>
      <c r="D40" s="216" t="s">
        <v>4</v>
      </c>
      <c r="E40" s="216"/>
      <c r="F40" s="216"/>
      <c r="G40" s="216" t="s">
        <v>17</v>
      </c>
      <c r="H40" s="216" t="s">
        <v>17</v>
      </c>
    </row>
    <row r="41" spans="1:8">
      <c r="A41" s="217">
        <v>2009</v>
      </c>
      <c r="B41" s="218">
        <v>12342</v>
      </c>
      <c r="C41" s="218">
        <v>12342</v>
      </c>
      <c r="D41" s="219">
        <v>1</v>
      </c>
      <c r="E41" s="219"/>
      <c r="F41" s="219"/>
      <c r="G41" s="217" t="s">
        <v>18</v>
      </c>
      <c r="H41" s="217" t="s">
        <v>18</v>
      </c>
    </row>
    <row r="42" spans="1:8">
      <c r="A42" s="217">
        <v>2010</v>
      </c>
      <c r="B42" s="218">
        <v>13631</v>
      </c>
      <c r="C42" s="218">
        <v>12401</v>
      </c>
      <c r="D42" s="219">
        <v>0.90980000000000005</v>
      </c>
      <c r="E42" s="219"/>
      <c r="F42" s="219"/>
      <c r="G42" s="218">
        <v>1230</v>
      </c>
      <c r="H42" s="218">
        <v>1230</v>
      </c>
    </row>
    <row r="43" spans="1:8">
      <c r="A43" s="217">
        <v>2011</v>
      </c>
      <c r="B43" s="218">
        <v>13537</v>
      </c>
      <c r="C43" s="218">
        <v>11496</v>
      </c>
      <c r="D43" s="219">
        <v>0.84919999999999995</v>
      </c>
      <c r="E43" s="219"/>
      <c r="F43" s="219"/>
      <c r="G43" s="218">
        <v>2041</v>
      </c>
      <c r="H43" s="218">
        <v>2041</v>
      </c>
    </row>
    <row r="44" spans="1:8">
      <c r="A44" s="217">
        <v>2012</v>
      </c>
      <c r="B44" s="218">
        <v>14867</v>
      </c>
      <c r="C44" s="218">
        <v>10502</v>
      </c>
      <c r="D44" s="219">
        <v>0.70640000000000003</v>
      </c>
      <c r="E44" s="219"/>
      <c r="F44" s="219"/>
      <c r="G44" s="218">
        <v>4365</v>
      </c>
      <c r="H44" s="218">
        <v>4365</v>
      </c>
    </row>
    <row r="45" spans="1:8">
      <c r="A45" s="217">
        <v>2013</v>
      </c>
      <c r="B45" s="218">
        <v>20028</v>
      </c>
      <c r="C45" s="218">
        <v>6350</v>
      </c>
      <c r="D45" s="219">
        <v>0.31709999999999999</v>
      </c>
      <c r="E45" s="219"/>
      <c r="F45" s="219"/>
      <c r="G45" s="218">
        <v>13678</v>
      </c>
      <c r="H45" s="218">
        <v>13678</v>
      </c>
    </row>
    <row r="46" spans="1:8">
      <c r="A46" s="217">
        <v>2014</v>
      </c>
      <c r="B46" s="218">
        <v>20680</v>
      </c>
      <c r="C46" s="218">
        <v>4262</v>
      </c>
      <c r="D46" s="219">
        <v>0.20610000000000001</v>
      </c>
      <c r="E46" s="219"/>
      <c r="F46" s="219"/>
      <c r="G46" s="218">
        <v>16418</v>
      </c>
      <c r="H46" s="218">
        <v>16418</v>
      </c>
    </row>
    <row r="47" spans="1:8">
      <c r="A47" s="217">
        <v>2015</v>
      </c>
      <c r="B47" s="218">
        <v>23643</v>
      </c>
      <c r="C47" s="218">
        <v>3452</v>
      </c>
      <c r="D47" s="219">
        <v>0.14599999999999999</v>
      </c>
      <c r="E47" s="219"/>
      <c r="F47" s="219"/>
      <c r="G47" s="218">
        <v>20191</v>
      </c>
      <c r="H47" s="218">
        <v>20191</v>
      </c>
    </row>
    <row r="48" spans="1:8">
      <c r="A48" s="217">
        <v>2016</v>
      </c>
      <c r="B48" s="218">
        <v>22377</v>
      </c>
      <c r="C48" s="218">
        <v>2875</v>
      </c>
      <c r="D48" s="219">
        <v>0.1285</v>
      </c>
      <c r="E48" s="219"/>
      <c r="F48" s="219"/>
      <c r="G48" s="218">
        <v>19502</v>
      </c>
      <c r="H48" s="218">
        <v>19502</v>
      </c>
    </row>
  </sheetData>
  <mergeCells count="3">
    <mergeCell ref="B3:C3"/>
    <mergeCell ref="D3:E3"/>
    <mergeCell ref="F3:G3"/>
  </mergeCells>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K29" sqref="K29"/>
    </sheetView>
  </sheetViews>
  <sheetFormatPr baseColWidth="10" defaultRowHeight="12.75"/>
  <cols>
    <col min="1" max="1" width="11.42578125" style="84"/>
    <col min="2" max="3" width="14.7109375" style="84" customWidth="1"/>
    <col min="4" max="257" width="11.42578125" style="84"/>
    <col min="258" max="259" width="14.7109375" style="84" customWidth="1"/>
    <col min="260" max="513" width="11.42578125" style="84"/>
    <col min="514" max="515" width="14.7109375" style="84" customWidth="1"/>
    <col min="516" max="769" width="11.42578125" style="84"/>
    <col min="770" max="771" width="14.7109375" style="84" customWidth="1"/>
    <col min="772" max="1025" width="11.42578125" style="84"/>
    <col min="1026" max="1027" width="14.7109375" style="84" customWidth="1"/>
    <col min="1028" max="1281" width="11.42578125" style="84"/>
    <col min="1282" max="1283" width="14.7109375" style="84" customWidth="1"/>
    <col min="1284" max="1537" width="11.42578125" style="84"/>
    <col min="1538" max="1539" width="14.7109375" style="84" customWidth="1"/>
    <col min="1540" max="1793" width="11.42578125" style="84"/>
    <col min="1794" max="1795" width="14.7109375" style="84" customWidth="1"/>
    <col min="1796" max="2049" width="11.42578125" style="84"/>
    <col min="2050" max="2051" width="14.7109375" style="84" customWidth="1"/>
    <col min="2052" max="2305" width="11.42578125" style="84"/>
    <col min="2306" max="2307" width="14.7109375" style="84" customWidth="1"/>
    <col min="2308" max="2561" width="11.42578125" style="84"/>
    <col min="2562" max="2563" width="14.7109375" style="84" customWidth="1"/>
    <col min="2564" max="2817" width="11.42578125" style="84"/>
    <col min="2818" max="2819" width="14.7109375" style="84" customWidth="1"/>
    <col min="2820" max="3073" width="11.42578125" style="84"/>
    <col min="3074" max="3075" width="14.7109375" style="84" customWidth="1"/>
    <col min="3076" max="3329" width="11.42578125" style="84"/>
    <col min="3330" max="3331" width="14.7109375" style="84" customWidth="1"/>
    <col min="3332" max="3585" width="11.42578125" style="84"/>
    <col min="3586" max="3587" width="14.7109375" style="84" customWidth="1"/>
    <col min="3588" max="3841" width="11.42578125" style="84"/>
    <col min="3842" max="3843" width="14.7109375" style="84" customWidth="1"/>
    <col min="3844" max="4097" width="11.42578125" style="84"/>
    <col min="4098" max="4099" width="14.7109375" style="84" customWidth="1"/>
    <col min="4100" max="4353" width="11.42578125" style="84"/>
    <col min="4354" max="4355" width="14.7109375" style="84" customWidth="1"/>
    <col min="4356" max="4609" width="11.42578125" style="84"/>
    <col min="4610" max="4611" width="14.7109375" style="84" customWidth="1"/>
    <col min="4612" max="4865" width="11.42578125" style="84"/>
    <col min="4866" max="4867" width="14.7109375" style="84" customWidth="1"/>
    <col min="4868" max="5121" width="11.42578125" style="84"/>
    <col min="5122" max="5123" width="14.7109375" style="84" customWidth="1"/>
    <col min="5124" max="5377" width="11.42578125" style="84"/>
    <col min="5378" max="5379" width="14.7109375" style="84" customWidth="1"/>
    <col min="5380" max="5633" width="11.42578125" style="84"/>
    <col min="5634" max="5635" width="14.7109375" style="84" customWidth="1"/>
    <col min="5636" max="5889" width="11.42578125" style="84"/>
    <col min="5890" max="5891" width="14.7109375" style="84" customWidth="1"/>
    <col min="5892" max="6145" width="11.42578125" style="84"/>
    <col min="6146" max="6147" width="14.7109375" style="84" customWidth="1"/>
    <col min="6148" max="6401" width="11.42578125" style="84"/>
    <col min="6402" max="6403" width="14.7109375" style="84" customWidth="1"/>
    <col min="6404" max="6657" width="11.42578125" style="84"/>
    <col min="6658" max="6659" width="14.7109375" style="84" customWidth="1"/>
    <col min="6660" max="6913" width="11.42578125" style="84"/>
    <col min="6914" max="6915" width="14.7109375" style="84" customWidth="1"/>
    <col min="6916" max="7169" width="11.42578125" style="84"/>
    <col min="7170" max="7171" width="14.7109375" style="84" customWidth="1"/>
    <col min="7172" max="7425" width="11.42578125" style="84"/>
    <col min="7426" max="7427" width="14.7109375" style="84" customWidth="1"/>
    <col min="7428" max="7681" width="11.42578125" style="84"/>
    <col min="7682" max="7683" width="14.7109375" style="84" customWidth="1"/>
    <col min="7684" max="7937" width="11.42578125" style="84"/>
    <col min="7938" max="7939" width="14.7109375" style="84" customWidth="1"/>
    <col min="7940" max="8193" width="11.42578125" style="84"/>
    <col min="8194" max="8195" width="14.7109375" style="84" customWidth="1"/>
    <col min="8196" max="8449" width="11.42578125" style="84"/>
    <col min="8450" max="8451" width="14.7109375" style="84" customWidth="1"/>
    <col min="8452" max="8705" width="11.42578125" style="84"/>
    <col min="8706" max="8707" width="14.7109375" style="84" customWidth="1"/>
    <col min="8708" max="8961" width="11.42578125" style="84"/>
    <col min="8962" max="8963" width="14.7109375" style="84" customWidth="1"/>
    <col min="8964" max="9217" width="11.42578125" style="84"/>
    <col min="9218" max="9219" width="14.7109375" style="84" customWidth="1"/>
    <col min="9220" max="9473" width="11.42578125" style="84"/>
    <col min="9474" max="9475" width="14.7109375" style="84" customWidth="1"/>
    <col min="9476" max="9729" width="11.42578125" style="84"/>
    <col min="9730" max="9731" width="14.7109375" style="84" customWidth="1"/>
    <col min="9732" max="9985" width="11.42578125" style="84"/>
    <col min="9986" max="9987" width="14.7109375" style="84" customWidth="1"/>
    <col min="9988" max="10241" width="11.42578125" style="84"/>
    <col min="10242" max="10243" width="14.7109375" style="84" customWidth="1"/>
    <col min="10244" max="10497" width="11.42578125" style="84"/>
    <col min="10498" max="10499" width="14.7109375" style="84" customWidth="1"/>
    <col min="10500" max="10753" width="11.42578125" style="84"/>
    <col min="10754" max="10755" width="14.7109375" style="84" customWidth="1"/>
    <col min="10756" max="11009" width="11.42578125" style="84"/>
    <col min="11010" max="11011" width="14.7109375" style="84" customWidth="1"/>
    <col min="11012" max="11265" width="11.42578125" style="84"/>
    <col min="11266" max="11267" width="14.7109375" style="84" customWidth="1"/>
    <col min="11268" max="11521" width="11.42578125" style="84"/>
    <col min="11522" max="11523" width="14.7109375" style="84" customWidth="1"/>
    <col min="11524" max="11777" width="11.42578125" style="84"/>
    <col min="11778" max="11779" width="14.7109375" style="84" customWidth="1"/>
    <col min="11780" max="12033" width="11.42578125" style="84"/>
    <col min="12034" max="12035" width="14.7109375" style="84" customWidth="1"/>
    <col min="12036" max="12289" width="11.42578125" style="84"/>
    <col min="12290" max="12291" width="14.7109375" style="84" customWidth="1"/>
    <col min="12292" max="12545" width="11.42578125" style="84"/>
    <col min="12546" max="12547" width="14.7109375" style="84" customWidth="1"/>
    <col min="12548" max="12801" width="11.42578125" style="84"/>
    <col min="12802" max="12803" width="14.7109375" style="84" customWidth="1"/>
    <col min="12804" max="13057" width="11.42578125" style="84"/>
    <col min="13058" max="13059" width="14.7109375" style="84" customWidth="1"/>
    <col min="13060" max="13313" width="11.42578125" style="84"/>
    <col min="13314" max="13315" width="14.7109375" style="84" customWidth="1"/>
    <col min="13316" max="13569" width="11.42578125" style="84"/>
    <col min="13570" max="13571" width="14.7109375" style="84" customWidth="1"/>
    <col min="13572" max="13825" width="11.42578125" style="84"/>
    <col min="13826" max="13827" width="14.7109375" style="84" customWidth="1"/>
    <col min="13828" max="14081" width="11.42578125" style="84"/>
    <col min="14082" max="14083" width="14.7109375" style="84" customWidth="1"/>
    <col min="14084" max="14337" width="11.42578125" style="84"/>
    <col min="14338" max="14339" width="14.7109375" style="84" customWidth="1"/>
    <col min="14340" max="14593" width="11.42578125" style="84"/>
    <col min="14594" max="14595" width="14.7109375" style="84" customWidth="1"/>
    <col min="14596" max="14849" width="11.42578125" style="84"/>
    <col min="14850" max="14851" width="14.7109375" style="84" customWidth="1"/>
    <col min="14852" max="15105" width="11.42578125" style="84"/>
    <col min="15106" max="15107" width="14.7109375" style="84" customWidth="1"/>
    <col min="15108" max="15361" width="11.42578125" style="84"/>
    <col min="15362" max="15363" width="14.7109375" style="84" customWidth="1"/>
    <col min="15364" max="15617" width="11.42578125" style="84"/>
    <col min="15618" max="15619" width="14.7109375" style="84" customWidth="1"/>
    <col min="15620" max="15873" width="11.42578125" style="84"/>
    <col min="15874" max="15875" width="14.7109375" style="84" customWidth="1"/>
    <col min="15876" max="16129" width="11.42578125" style="84"/>
    <col min="16130" max="16131" width="14.7109375" style="84" customWidth="1"/>
    <col min="16132" max="16384" width="11.42578125" style="84"/>
  </cols>
  <sheetData>
    <row r="1" spans="1:8" ht="30" customHeight="1">
      <c r="A1" s="133" t="s">
        <v>393</v>
      </c>
      <c r="B1" s="133"/>
      <c r="C1" s="133"/>
      <c r="D1" s="133"/>
      <c r="E1" s="133"/>
      <c r="F1" s="133"/>
      <c r="G1" s="132"/>
      <c r="H1" s="132"/>
    </row>
    <row r="2" spans="1:8">
      <c r="A2" s="134"/>
    </row>
    <row r="3" spans="1:8">
      <c r="A3" s="134"/>
    </row>
    <row r="4" spans="1:8">
      <c r="A4" s="134"/>
    </row>
    <row r="5" spans="1:8">
      <c r="A5" s="134"/>
    </row>
    <row r="6" spans="1:8">
      <c r="A6" s="134"/>
    </row>
    <row r="7" spans="1:8">
      <c r="A7" s="134"/>
    </row>
    <row r="8" spans="1:8">
      <c r="A8" s="134"/>
    </row>
    <row r="9" spans="1:8">
      <c r="A9" s="134"/>
    </row>
    <row r="10" spans="1:8">
      <c r="A10" s="134"/>
    </row>
    <row r="11" spans="1:8">
      <c r="A11" s="134"/>
    </row>
    <row r="12" spans="1:8">
      <c r="A12" s="134"/>
    </row>
    <row r="13" spans="1:8">
      <c r="A13" s="134"/>
    </row>
    <row r="14" spans="1:8">
      <c r="A14" s="134"/>
    </row>
    <row r="15" spans="1:8">
      <c r="A15" s="134"/>
    </row>
    <row r="16" spans="1:8">
      <c r="A16" s="134"/>
    </row>
    <row r="17" spans="1:3">
      <c r="A17" s="134"/>
    </row>
    <row r="25" spans="1:3">
      <c r="A25" s="454"/>
    </row>
    <row r="26" spans="1:3">
      <c r="A26" s="454"/>
    </row>
    <row r="27" spans="1:3">
      <c r="A27" s="454" t="s">
        <v>394</v>
      </c>
    </row>
    <row r="29" spans="1:3" ht="13.5" thickBot="1"/>
    <row r="30" spans="1:3" ht="34.9" customHeight="1">
      <c r="A30" s="199" t="s">
        <v>171</v>
      </c>
      <c r="B30" s="1153" t="s">
        <v>395</v>
      </c>
      <c r="C30"/>
    </row>
    <row r="31" spans="1:3" ht="18" customHeight="1">
      <c r="A31" s="1154">
        <v>2009</v>
      </c>
      <c r="B31" s="1152">
        <v>49726</v>
      </c>
      <c r="C31"/>
    </row>
    <row r="32" spans="1:3" ht="18" customHeight="1">
      <c r="A32" s="1139">
        <v>2010</v>
      </c>
      <c r="B32" s="515">
        <v>46386</v>
      </c>
      <c r="C32"/>
    </row>
    <row r="33" spans="1:3" ht="18" customHeight="1">
      <c r="A33" s="1139">
        <v>2011</v>
      </c>
      <c r="B33" s="515">
        <v>41768</v>
      </c>
      <c r="C33"/>
    </row>
    <row r="34" spans="1:3" ht="18" customHeight="1">
      <c r="A34" s="1139">
        <v>2012</v>
      </c>
      <c r="B34" s="515">
        <v>38759</v>
      </c>
      <c r="C34"/>
    </row>
    <row r="35" spans="1:3" ht="18" customHeight="1">
      <c r="A35" s="1139">
        <v>2013</v>
      </c>
      <c r="B35" s="515">
        <v>37737</v>
      </c>
      <c r="C35"/>
    </row>
    <row r="36" spans="1:3" ht="18" customHeight="1">
      <c r="A36" s="1139">
        <v>2014</v>
      </c>
      <c r="B36" s="515">
        <v>38857</v>
      </c>
      <c r="C36"/>
    </row>
    <row r="37" spans="1:3" ht="18" customHeight="1">
      <c r="A37" s="1139">
        <v>2015</v>
      </c>
      <c r="B37" s="515">
        <v>38984</v>
      </c>
      <c r="C37"/>
    </row>
    <row r="38" spans="1:3" ht="18" customHeight="1" thickBot="1">
      <c r="A38" s="1140">
        <v>2016</v>
      </c>
      <c r="B38" s="516">
        <v>39181</v>
      </c>
      <c r="C38"/>
    </row>
  </sheetData>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heetViews>
  <sheetFormatPr baseColWidth="10" defaultColWidth="11.5703125" defaultRowHeight="15"/>
  <cols>
    <col min="1" max="1" width="59.28515625" style="57" customWidth="1"/>
    <col min="2" max="3" width="8.7109375" style="57" customWidth="1"/>
    <col min="4" max="4" width="4.7109375" style="38" customWidth="1"/>
    <col min="5" max="5" width="10.7109375" style="17" customWidth="1"/>
    <col min="6" max="6" width="12.5703125" style="17" customWidth="1"/>
    <col min="7" max="16384" width="11.5703125" style="57"/>
  </cols>
  <sheetData>
    <row r="1" spans="1:8" s="17" customFormat="1" ht="45" customHeight="1">
      <c r="A1" s="23" t="s">
        <v>70</v>
      </c>
      <c r="B1" s="23"/>
      <c r="C1" s="23"/>
      <c r="D1" s="23"/>
      <c r="E1" s="23"/>
      <c r="F1" s="23"/>
      <c r="G1" s="16"/>
      <c r="H1" s="16"/>
    </row>
    <row r="2" spans="1:8" s="54" customFormat="1" ht="19.899999999999999" customHeight="1">
      <c r="A2" s="52"/>
      <c r="B2" s="53"/>
      <c r="C2" s="53"/>
      <c r="E2" s="55"/>
      <c r="F2" s="56"/>
    </row>
    <row r="30" spans="1:8" ht="36" customHeight="1"/>
    <row r="31" spans="1:8" ht="33.75" customHeight="1">
      <c r="A31" s="1060" t="s">
        <v>511</v>
      </c>
      <c r="B31" s="1060"/>
      <c r="C31" s="1060"/>
      <c r="D31" s="1060"/>
      <c r="E31" s="1060"/>
      <c r="F31" s="1060"/>
      <c r="G31" s="1060"/>
      <c r="H31" s="58"/>
    </row>
    <row r="33" spans="1:9" s="38" customFormat="1">
      <c r="D33" s="17"/>
      <c r="E33"/>
      <c r="F33"/>
    </row>
    <row r="34" spans="1:9" s="38" customFormat="1" ht="19.899999999999999" customHeight="1" thickBot="1">
      <c r="E34"/>
      <c r="F34"/>
    </row>
    <row r="35" spans="1:9" s="38" customFormat="1" ht="19.899999999999999" customHeight="1" thickBot="1">
      <c r="A35" s="46" t="s">
        <v>71</v>
      </c>
      <c r="B35" s="46">
        <v>2015</v>
      </c>
      <c r="C35" s="47">
        <v>2016</v>
      </c>
      <c r="E35"/>
      <c r="F35"/>
    </row>
    <row r="36" spans="1:9" s="38" customFormat="1" ht="18" customHeight="1">
      <c r="A36" s="560" t="s">
        <v>72</v>
      </c>
      <c r="B36" s="424">
        <v>2</v>
      </c>
      <c r="C36" s="425">
        <v>2</v>
      </c>
      <c r="E36"/>
      <c r="F36"/>
    </row>
    <row r="37" spans="1:9" s="38" customFormat="1" ht="18" customHeight="1">
      <c r="A37" s="561" t="s">
        <v>73</v>
      </c>
      <c r="B37" s="426">
        <v>1</v>
      </c>
      <c r="C37" s="427">
        <v>1</v>
      </c>
      <c r="E37"/>
      <c r="F37"/>
    </row>
    <row r="38" spans="1:9" s="38" customFormat="1" ht="18" customHeight="1">
      <c r="A38" s="561" t="s">
        <v>74</v>
      </c>
      <c r="B38" s="426">
        <v>4</v>
      </c>
      <c r="C38" s="427">
        <v>4</v>
      </c>
      <c r="E38"/>
      <c r="F38"/>
    </row>
    <row r="39" spans="1:9" s="38" customFormat="1" ht="18" customHeight="1">
      <c r="A39" s="561" t="s">
        <v>512</v>
      </c>
      <c r="B39" s="426">
        <v>65</v>
      </c>
      <c r="C39" s="427">
        <v>68</v>
      </c>
      <c r="E39"/>
      <c r="F39"/>
    </row>
    <row r="40" spans="1:9" s="38" customFormat="1" ht="18" customHeight="1">
      <c r="A40" s="561" t="s">
        <v>75</v>
      </c>
      <c r="B40" s="426">
        <v>6</v>
      </c>
      <c r="C40" s="427">
        <v>6</v>
      </c>
      <c r="E40"/>
      <c r="F40"/>
    </row>
    <row r="41" spans="1:9" s="38" customFormat="1" ht="18" customHeight="1">
      <c r="A41" s="561" t="s">
        <v>513</v>
      </c>
      <c r="B41" s="426">
        <v>7</v>
      </c>
      <c r="C41" s="427">
        <v>8</v>
      </c>
      <c r="E41"/>
      <c r="F41"/>
    </row>
    <row r="42" spans="1:9" s="38" customFormat="1" ht="18" customHeight="1">
      <c r="A42" s="561" t="s">
        <v>514</v>
      </c>
      <c r="B42" s="426">
        <v>49</v>
      </c>
      <c r="C42" s="427">
        <v>50</v>
      </c>
      <c r="E42"/>
      <c r="F42"/>
    </row>
    <row r="43" spans="1:9" s="38" customFormat="1" ht="18" customHeight="1">
      <c r="A43" s="562" t="s">
        <v>76</v>
      </c>
      <c r="B43" s="428">
        <v>56</v>
      </c>
      <c r="C43" s="429">
        <v>49</v>
      </c>
      <c r="E43"/>
      <c r="F43"/>
    </row>
    <row r="44" spans="1:9" s="38" customFormat="1" ht="18" customHeight="1">
      <c r="A44" s="561" t="s">
        <v>515</v>
      </c>
      <c r="B44" s="426">
        <v>45</v>
      </c>
      <c r="C44" s="427">
        <v>44</v>
      </c>
      <c r="E44"/>
      <c r="F44"/>
    </row>
    <row r="45" spans="1:9" s="38" customFormat="1" ht="18" customHeight="1">
      <c r="A45" s="561" t="s">
        <v>248</v>
      </c>
      <c r="B45" s="426">
        <v>29</v>
      </c>
      <c r="C45" s="427">
        <v>31</v>
      </c>
      <c r="E45"/>
      <c r="F45"/>
    </row>
    <row r="46" spans="1:9" s="38" customFormat="1" ht="18" customHeight="1">
      <c r="A46" s="562" t="s">
        <v>516</v>
      </c>
      <c r="B46" s="615">
        <v>20</v>
      </c>
      <c r="C46" s="429">
        <v>30</v>
      </c>
      <c r="E46"/>
      <c r="F46"/>
      <c r="H46" s="48"/>
      <c r="I46" s="48"/>
    </row>
    <row r="47" spans="1:9" s="38" customFormat="1" ht="18" customHeight="1" thickBot="1">
      <c r="A47" s="563" t="s">
        <v>517</v>
      </c>
      <c r="B47" s="430">
        <v>20</v>
      </c>
      <c r="C47" s="431">
        <v>22</v>
      </c>
      <c r="E47"/>
      <c r="F47"/>
    </row>
    <row r="48" spans="1:9" s="38" customFormat="1" ht="19.899999999999999" customHeight="1" thickBot="1">
      <c r="A48" s="49" t="s">
        <v>77</v>
      </c>
      <c r="B48" s="50">
        <f>SUM(B36:B47)</f>
        <v>304</v>
      </c>
      <c r="C48" s="51">
        <f>SUM(C36:C47)</f>
        <v>315</v>
      </c>
      <c r="E48"/>
      <c r="F48"/>
    </row>
    <row r="50" spans="1:1">
      <c r="A50" s="59"/>
    </row>
  </sheetData>
  <mergeCells count="1">
    <mergeCell ref="A31:G31"/>
  </mergeCells>
  <pageMargins left="0.75" right="0.75" top="1" bottom="1" header="0" footer="0"/>
  <pageSetup paperSize="9" scale="75"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C10" sqref="C10"/>
    </sheetView>
  </sheetViews>
  <sheetFormatPr baseColWidth="10" defaultRowHeight="12.75"/>
  <cols>
    <col min="1" max="1" width="27.7109375" style="84" customWidth="1"/>
    <col min="2" max="3" width="12" style="84" bestFit="1" customWidth="1"/>
    <col min="4" max="4" width="2.28515625" style="84" customWidth="1"/>
    <col min="5" max="256" width="11.42578125" style="84"/>
    <col min="257" max="257" width="34.7109375" style="84" customWidth="1"/>
    <col min="258" max="259" width="12" style="84" bestFit="1" customWidth="1"/>
    <col min="260" max="260" width="4.7109375" style="84" customWidth="1"/>
    <col min="261" max="512" width="11.42578125" style="84"/>
    <col min="513" max="513" width="34.7109375" style="84" customWidth="1"/>
    <col min="514" max="515" width="12" style="84" bestFit="1" customWidth="1"/>
    <col min="516" max="516" width="4.7109375" style="84" customWidth="1"/>
    <col min="517" max="768" width="11.42578125" style="84"/>
    <col min="769" max="769" width="34.7109375" style="84" customWidth="1"/>
    <col min="770" max="771" width="12" style="84" bestFit="1" customWidth="1"/>
    <col min="772" max="772" width="4.7109375" style="84" customWidth="1"/>
    <col min="773" max="1024" width="11.42578125" style="84"/>
    <col min="1025" max="1025" width="34.7109375" style="84" customWidth="1"/>
    <col min="1026" max="1027" width="12" style="84" bestFit="1" customWidth="1"/>
    <col min="1028" max="1028" width="4.7109375" style="84" customWidth="1"/>
    <col min="1029" max="1280" width="11.42578125" style="84"/>
    <col min="1281" max="1281" width="34.7109375" style="84" customWidth="1"/>
    <col min="1282" max="1283" width="12" style="84" bestFit="1" customWidth="1"/>
    <col min="1284" max="1284" width="4.7109375" style="84" customWidth="1"/>
    <col min="1285" max="1536" width="11.42578125" style="84"/>
    <col min="1537" max="1537" width="34.7109375" style="84" customWidth="1"/>
    <col min="1538" max="1539" width="12" style="84" bestFit="1" customWidth="1"/>
    <col min="1540" max="1540" width="4.7109375" style="84" customWidth="1"/>
    <col min="1541" max="1792" width="11.42578125" style="84"/>
    <col min="1793" max="1793" width="34.7109375" style="84" customWidth="1"/>
    <col min="1794" max="1795" width="12" style="84" bestFit="1" customWidth="1"/>
    <col min="1796" max="1796" width="4.7109375" style="84" customWidth="1"/>
    <col min="1797" max="2048" width="11.42578125" style="84"/>
    <col min="2049" max="2049" width="34.7109375" style="84" customWidth="1"/>
    <col min="2050" max="2051" width="12" style="84" bestFit="1" customWidth="1"/>
    <col min="2052" max="2052" width="4.7109375" style="84" customWidth="1"/>
    <col min="2053" max="2304" width="11.42578125" style="84"/>
    <col min="2305" max="2305" width="34.7109375" style="84" customWidth="1"/>
    <col min="2306" max="2307" width="12" style="84" bestFit="1" customWidth="1"/>
    <col min="2308" max="2308" width="4.7109375" style="84" customWidth="1"/>
    <col min="2309" max="2560" width="11.42578125" style="84"/>
    <col min="2561" max="2561" width="34.7109375" style="84" customWidth="1"/>
    <col min="2562" max="2563" width="12" style="84" bestFit="1" customWidth="1"/>
    <col min="2564" max="2564" width="4.7109375" style="84" customWidth="1"/>
    <col min="2565" max="2816" width="11.42578125" style="84"/>
    <col min="2817" max="2817" width="34.7109375" style="84" customWidth="1"/>
    <col min="2818" max="2819" width="12" style="84" bestFit="1" customWidth="1"/>
    <col min="2820" max="2820" width="4.7109375" style="84" customWidth="1"/>
    <col min="2821" max="3072" width="11.42578125" style="84"/>
    <col min="3073" max="3073" width="34.7109375" style="84" customWidth="1"/>
    <col min="3074" max="3075" width="12" style="84" bestFit="1" customWidth="1"/>
    <col min="3076" max="3076" width="4.7109375" style="84" customWidth="1"/>
    <col min="3077" max="3328" width="11.42578125" style="84"/>
    <col min="3329" max="3329" width="34.7109375" style="84" customWidth="1"/>
    <col min="3330" max="3331" width="12" style="84" bestFit="1" customWidth="1"/>
    <col min="3332" max="3332" width="4.7109375" style="84" customWidth="1"/>
    <col min="3333" max="3584" width="11.42578125" style="84"/>
    <col min="3585" max="3585" width="34.7109375" style="84" customWidth="1"/>
    <col min="3586" max="3587" width="12" style="84" bestFit="1" customWidth="1"/>
    <col min="3588" max="3588" width="4.7109375" style="84" customWidth="1"/>
    <col min="3589" max="3840" width="11.42578125" style="84"/>
    <col min="3841" max="3841" width="34.7109375" style="84" customWidth="1"/>
    <col min="3842" max="3843" width="12" style="84" bestFit="1" customWidth="1"/>
    <col min="3844" max="3844" width="4.7109375" style="84" customWidth="1"/>
    <col min="3845" max="4096" width="11.42578125" style="84"/>
    <col min="4097" max="4097" width="34.7109375" style="84" customWidth="1"/>
    <col min="4098" max="4099" width="12" style="84" bestFit="1" customWidth="1"/>
    <col min="4100" max="4100" width="4.7109375" style="84" customWidth="1"/>
    <col min="4101" max="4352" width="11.42578125" style="84"/>
    <col min="4353" max="4353" width="34.7109375" style="84" customWidth="1"/>
    <col min="4354" max="4355" width="12" style="84" bestFit="1" customWidth="1"/>
    <col min="4356" max="4356" width="4.7109375" style="84" customWidth="1"/>
    <col min="4357" max="4608" width="11.42578125" style="84"/>
    <col min="4609" max="4609" width="34.7109375" style="84" customWidth="1"/>
    <col min="4610" max="4611" width="12" style="84" bestFit="1" customWidth="1"/>
    <col min="4612" max="4612" width="4.7109375" style="84" customWidth="1"/>
    <col min="4613" max="4864" width="11.42578125" style="84"/>
    <col min="4865" max="4865" width="34.7109375" style="84" customWidth="1"/>
    <col min="4866" max="4867" width="12" style="84" bestFit="1" customWidth="1"/>
    <col min="4868" max="4868" width="4.7109375" style="84" customWidth="1"/>
    <col min="4869" max="5120" width="11.42578125" style="84"/>
    <col min="5121" max="5121" width="34.7109375" style="84" customWidth="1"/>
    <col min="5122" max="5123" width="12" style="84" bestFit="1" customWidth="1"/>
    <col min="5124" max="5124" width="4.7109375" style="84" customWidth="1"/>
    <col min="5125" max="5376" width="11.42578125" style="84"/>
    <col min="5377" max="5377" width="34.7109375" style="84" customWidth="1"/>
    <col min="5378" max="5379" width="12" style="84" bestFit="1" customWidth="1"/>
    <col min="5380" max="5380" width="4.7109375" style="84" customWidth="1"/>
    <col min="5381" max="5632" width="11.42578125" style="84"/>
    <col min="5633" max="5633" width="34.7109375" style="84" customWidth="1"/>
    <col min="5634" max="5635" width="12" style="84" bestFit="1" customWidth="1"/>
    <col min="5636" max="5636" width="4.7109375" style="84" customWidth="1"/>
    <col min="5637" max="5888" width="11.42578125" style="84"/>
    <col min="5889" max="5889" width="34.7109375" style="84" customWidth="1"/>
    <col min="5890" max="5891" width="12" style="84" bestFit="1" customWidth="1"/>
    <col min="5892" max="5892" width="4.7109375" style="84" customWidth="1"/>
    <col min="5893" max="6144" width="11.42578125" style="84"/>
    <col min="6145" max="6145" width="34.7109375" style="84" customWidth="1"/>
    <col min="6146" max="6147" width="12" style="84" bestFit="1" customWidth="1"/>
    <col min="6148" max="6148" width="4.7109375" style="84" customWidth="1"/>
    <col min="6149" max="6400" width="11.42578125" style="84"/>
    <col min="6401" max="6401" width="34.7109375" style="84" customWidth="1"/>
    <col min="6402" max="6403" width="12" style="84" bestFit="1" customWidth="1"/>
    <col min="6404" max="6404" width="4.7109375" style="84" customWidth="1"/>
    <col min="6405" max="6656" width="11.42578125" style="84"/>
    <col min="6657" max="6657" width="34.7109375" style="84" customWidth="1"/>
    <col min="6658" max="6659" width="12" style="84" bestFit="1" customWidth="1"/>
    <col min="6660" max="6660" width="4.7109375" style="84" customWidth="1"/>
    <col min="6661" max="6912" width="11.42578125" style="84"/>
    <col min="6913" max="6913" width="34.7109375" style="84" customWidth="1"/>
    <col min="6914" max="6915" width="12" style="84" bestFit="1" customWidth="1"/>
    <col min="6916" max="6916" width="4.7109375" style="84" customWidth="1"/>
    <col min="6917" max="7168" width="11.42578125" style="84"/>
    <col min="7169" max="7169" width="34.7109375" style="84" customWidth="1"/>
    <col min="7170" max="7171" width="12" style="84" bestFit="1" customWidth="1"/>
    <col min="7172" max="7172" width="4.7109375" style="84" customWidth="1"/>
    <col min="7173" max="7424" width="11.42578125" style="84"/>
    <col min="7425" max="7425" width="34.7109375" style="84" customWidth="1"/>
    <col min="7426" max="7427" width="12" style="84" bestFit="1" customWidth="1"/>
    <col min="7428" max="7428" width="4.7109375" style="84" customWidth="1"/>
    <col min="7429" max="7680" width="11.42578125" style="84"/>
    <col min="7681" max="7681" width="34.7109375" style="84" customWidth="1"/>
    <col min="7682" max="7683" width="12" style="84" bestFit="1" customWidth="1"/>
    <col min="7684" max="7684" width="4.7109375" style="84" customWidth="1"/>
    <col min="7685" max="7936" width="11.42578125" style="84"/>
    <col min="7937" max="7937" width="34.7109375" style="84" customWidth="1"/>
    <col min="7938" max="7939" width="12" style="84" bestFit="1" customWidth="1"/>
    <col min="7940" max="7940" width="4.7109375" style="84" customWidth="1"/>
    <col min="7941" max="8192" width="11.42578125" style="84"/>
    <col min="8193" max="8193" width="34.7109375" style="84" customWidth="1"/>
    <col min="8194" max="8195" width="12" style="84" bestFit="1" customWidth="1"/>
    <col min="8196" max="8196" width="4.7109375" style="84" customWidth="1"/>
    <col min="8197" max="8448" width="11.42578125" style="84"/>
    <col min="8449" max="8449" width="34.7109375" style="84" customWidth="1"/>
    <col min="8450" max="8451" width="12" style="84" bestFit="1" customWidth="1"/>
    <col min="8452" max="8452" width="4.7109375" style="84" customWidth="1"/>
    <col min="8453" max="8704" width="11.42578125" style="84"/>
    <col min="8705" max="8705" width="34.7109375" style="84" customWidth="1"/>
    <col min="8706" max="8707" width="12" style="84" bestFit="1" customWidth="1"/>
    <col min="8708" max="8708" width="4.7109375" style="84" customWidth="1"/>
    <col min="8709" max="8960" width="11.42578125" style="84"/>
    <col min="8961" max="8961" width="34.7109375" style="84" customWidth="1"/>
    <col min="8962" max="8963" width="12" style="84" bestFit="1" customWidth="1"/>
    <col min="8964" max="8964" width="4.7109375" style="84" customWidth="1"/>
    <col min="8965" max="9216" width="11.42578125" style="84"/>
    <col min="9217" max="9217" width="34.7109375" style="84" customWidth="1"/>
    <col min="9218" max="9219" width="12" style="84" bestFit="1" customWidth="1"/>
    <col min="9220" max="9220" width="4.7109375" style="84" customWidth="1"/>
    <col min="9221" max="9472" width="11.42578125" style="84"/>
    <col min="9473" max="9473" width="34.7109375" style="84" customWidth="1"/>
    <col min="9474" max="9475" width="12" style="84" bestFit="1" customWidth="1"/>
    <col min="9476" max="9476" width="4.7109375" style="84" customWidth="1"/>
    <col min="9477" max="9728" width="11.42578125" style="84"/>
    <col min="9729" max="9729" width="34.7109375" style="84" customWidth="1"/>
    <col min="9730" max="9731" width="12" style="84" bestFit="1" customWidth="1"/>
    <col min="9732" max="9732" width="4.7109375" style="84" customWidth="1"/>
    <col min="9733" max="9984" width="11.42578125" style="84"/>
    <col min="9985" max="9985" width="34.7109375" style="84" customWidth="1"/>
    <col min="9986" max="9987" width="12" style="84" bestFit="1" customWidth="1"/>
    <col min="9988" max="9988" width="4.7109375" style="84" customWidth="1"/>
    <col min="9989" max="10240" width="11.42578125" style="84"/>
    <col min="10241" max="10241" width="34.7109375" style="84" customWidth="1"/>
    <col min="10242" max="10243" width="12" style="84" bestFit="1" customWidth="1"/>
    <col min="10244" max="10244" width="4.7109375" style="84" customWidth="1"/>
    <col min="10245" max="10496" width="11.42578125" style="84"/>
    <col min="10497" max="10497" width="34.7109375" style="84" customWidth="1"/>
    <col min="10498" max="10499" width="12" style="84" bestFit="1" customWidth="1"/>
    <col min="10500" max="10500" width="4.7109375" style="84" customWidth="1"/>
    <col min="10501" max="10752" width="11.42578125" style="84"/>
    <col min="10753" max="10753" width="34.7109375" style="84" customWidth="1"/>
    <col min="10754" max="10755" width="12" style="84" bestFit="1" customWidth="1"/>
    <col min="10756" max="10756" width="4.7109375" style="84" customWidth="1"/>
    <col min="10757" max="11008" width="11.42578125" style="84"/>
    <col min="11009" max="11009" width="34.7109375" style="84" customWidth="1"/>
    <col min="11010" max="11011" width="12" style="84" bestFit="1" customWidth="1"/>
    <col min="11012" max="11012" width="4.7109375" style="84" customWidth="1"/>
    <col min="11013" max="11264" width="11.42578125" style="84"/>
    <col min="11265" max="11265" width="34.7109375" style="84" customWidth="1"/>
    <col min="11266" max="11267" width="12" style="84" bestFit="1" customWidth="1"/>
    <col min="11268" max="11268" width="4.7109375" style="84" customWidth="1"/>
    <col min="11269" max="11520" width="11.42578125" style="84"/>
    <col min="11521" max="11521" width="34.7109375" style="84" customWidth="1"/>
    <col min="11522" max="11523" width="12" style="84" bestFit="1" customWidth="1"/>
    <col min="11524" max="11524" width="4.7109375" style="84" customWidth="1"/>
    <col min="11525" max="11776" width="11.42578125" style="84"/>
    <col min="11777" max="11777" width="34.7109375" style="84" customWidth="1"/>
    <col min="11778" max="11779" width="12" style="84" bestFit="1" customWidth="1"/>
    <col min="11780" max="11780" width="4.7109375" style="84" customWidth="1"/>
    <col min="11781" max="12032" width="11.42578125" style="84"/>
    <col min="12033" max="12033" width="34.7109375" style="84" customWidth="1"/>
    <col min="12034" max="12035" width="12" style="84" bestFit="1" customWidth="1"/>
    <col min="12036" max="12036" width="4.7109375" style="84" customWidth="1"/>
    <col min="12037" max="12288" width="11.42578125" style="84"/>
    <col min="12289" max="12289" width="34.7109375" style="84" customWidth="1"/>
    <col min="12290" max="12291" width="12" style="84" bestFit="1" customWidth="1"/>
    <col min="12292" max="12292" width="4.7109375" style="84" customWidth="1"/>
    <col min="12293" max="12544" width="11.42578125" style="84"/>
    <col min="12545" max="12545" width="34.7109375" style="84" customWidth="1"/>
    <col min="12546" max="12547" width="12" style="84" bestFit="1" customWidth="1"/>
    <col min="12548" max="12548" width="4.7109375" style="84" customWidth="1"/>
    <col min="12549" max="12800" width="11.42578125" style="84"/>
    <col min="12801" max="12801" width="34.7109375" style="84" customWidth="1"/>
    <col min="12802" max="12803" width="12" style="84" bestFit="1" customWidth="1"/>
    <col min="12804" max="12804" width="4.7109375" style="84" customWidth="1"/>
    <col min="12805" max="13056" width="11.42578125" style="84"/>
    <col min="13057" max="13057" width="34.7109375" style="84" customWidth="1"/>
    <col min="13058" max="13059" width="12" style="84" bestFit="1" customWidth="1"/>
    <col min="13060" max="13060" width="4.7109375" style="84" customWidth="1"/>
    <col min="13061" max="13312" width="11.42578125" style="84"/>
    <col min="13313" max="13313" width="34.7109375" style="84" customWidth="1"/>
    <col min="13314" max="13315" width="12" style="84" bestFit="1" customWidth="1"/>
    <col min="13316" max="13316" width="4.7109375" style="84" customWidth="1"/>
    <col min="13317" max="13568" width="11.42578125" style="84"/>
    <col min="13569" max="13569" width="34.7109375" style="84" customWidth="1"/>
    <col min="13570" max="13571" width="12" style="84" bestFit="1" customWidth="1"/>
    <col min="13572" max="13572" width="4.7109375" style="84" customWidth="1"/>
    <col min="13573" max="13824" width="11.42578125" style="84"/>
    <col min="13825" max="13825" width="34.7109375" style="84" customWidth="1"/>
    <col min="13826" max="13827" width="12" style="84" bestFit="1" customWidth="1"/>
    <col min="13828" max="13828" width="4.7109375" style="84" customWidth="1"/>
    <col min="13829" max="14080" width="11.42578125" style="84"/>
    <col min="14081" max="14081" width="34.7109375" style="84" customWidth="1"/>
    <col min="14082" max="14083" width="12" style="84" bestFit="1" customWidth="1"/>
    <col min="14084" max="14084" width="4.7109375" style="84" customWidth="1"/>
    <col min="14085" max="14336" width="11.42578125" style="84"/>
    <col min="14337" max="14337" width="34.7109375" style="84" customWidth="1"/>
    <col min="14338" max="14339" width="12" style="84" bestFit="1" customWidth="1"/>
    <col min="14340" max="14340" width="4.7109375" style="84" customWidth="1"/>
    <col min="14341" max="14592" width="11.42578125" style="84"/>
    <col min="14593" max="14593" width="34.7109375" style="84" customWidth="1"/>
    <col min="14594" max="14595" width="12" style="84" bestFit="1" customWidth="1"/>
    <col min="14596" max="14596" width="4.7109375" style="84" customWidth="1"/>
    <col min="14597" max="14848" width="11.42578125" style="84"/>
    <col min="14849" max="14849" width="34.7109375" style="84" customWidth="1"/>
    <col min="14850" max="14851" width="12" style="84" bestFit="1" customWidth="1"/>
    <col min="14852" max="14852" width="4.7109375" style="84" customWidth="1"/>
    <col min="14853" max="15104" width="11.42578125" style="84"/>
    <col min="15105" max="15105" width="34.7109375" style="84" customWidth="1"/>
    <col min="15106" max="15107" width="12" style="84" bestFit="1" customWidth="1"/>
    <col min="15108" max="15108" width="4.7109375" style="84" customWidth="1"/>
    <col min="15109" max="15360" width="11.42578125" style="84"/>
    <col min="15361" max="15361" width="34.7109375" style="84" customWidth="1"/>
    <col min="15362" max="15363" width="12" style="84" bestFit="1" customWidth="1"/>
    <col min="15364" max="15364" width="4.7109375" style="84" customWidth="1"/>
    <col min="15365" max="15616" width="11.42578125" style="84"/>
    <col min="15617" max="15617" width="34.7109375" style="84" customWidth="1"/>
    <col min="15618" max="15619" width="12" style="84" bestFit="1" customWidth="1"/>
    <col min="15620" max="15620" width="4.7109375" style="84" customWidth="1"/>
    <col min="15621" max="15872" width="11.42578125" style="84"/>
    <col min="15873" max="15873" width="34.7109375" style="84" customWidth="1"/>
    <col min="15874" max="15875" width="12" style="84" bestFit="1" customWidth="1"/>
    <col min="15876" max="15876" width="4.7109375" style="84" customWidth="1"/>
    <col min="15877" max="16128" width="11.42578125" style="84"/>
    <col min="16129" max="16129" width="34.7109375" style="84" customWidth="1"/>
    <col min="16130" max="16131" width="12" style="84" bestFit="1" customWidth="1"/>
    <col min="16132" max="16132" width="4.7109375" style="84" customWidth="1"/>
    <col min="16133" max="16384" width="11.42578125" style="84"/>
  </cols>
  <sheetData>
    <row r="1" spans="1:6" s="130" customFormat="1" ht="45" customHeight="1">
      <c r="A1" s="133" t="s">
        <v>396</v>
      </c>
      <c r="B1" s="133"/>
      <c r="C1" s="133"/>
      <c r="D1" s="133"/>
      <c r="E1" s="133"/>
      <c r="F1" s="133"/>
    </row>
    <row r="3" spans="1:6" ht="13.5" thickBot="1"/>
    <row r="4" spans="1:6" ht="19.899999999999999" customHeight="1" thickBot="1">
      <c r="E4" s="1085" t="s">
        <v>42</v>
      </c>
      <c r="F4" s="1086"/>
    </row>
    <row r="5" spans="1:6" ht="27" customHeight="1" thickBot="1">
      <c r="B5" s="773">
        <v>2015</v>
      </c>
      <c r="C5" s="774">
        <v>2016</v>
      </c>
      <c r="D5" s="204"/>
      <c r="E5" s="710" t="s">
        <v>182</v>
      </c>
      <c r="F5" s="765" t="s">
        <v>110</v>
      </c>
    </row>
    <row r="6" spans="1:6" ht="19.899999999999999" customHeight="1" thickBot="1">
      <c r="A6" s="221" t="s">
        <v>397</v>
      </c>
      <c r="B6" s="397">
        <v>254000</v>
      </c>
      <c r="C6" s="398">
        <v>260000</v>
      </c>
      <c r="D6" s="88" t="s">
        <v>6</v>
      </c>
      <c r="E6" s="947">
        <f>C6-B6</f>
        <v>6000</v>
      </c>
      <c r="F6" s="948">
        <f>(C6-B6)/B6</f>
        <v>2.3622047244094488E-2</v>
      </c>
    </row>
  </sheetData>
  <mergeCells count="1">
    <mergeCell ref="E4:F4"/>
  </mergeCells>
  <printOptions horizontalCentered="1" verticalCentered="1"/>
  <pageMargins left="0" right="0" top="0" bottom="0.59055118110236227" header="0" footer="0.19685039370078741"/>
  <pageSetup paperSize="9" orientation="landscape" r:id="rId1"/>
  <headerFooter alignWithMargins="0">
    <oddFooter>&amp;L&amp;8&amp;F&amp;"Arial,Negrita"&amp;A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E25" sqref="E25"/>
    </sheetView>
  </sheetViews>
  <sheetFormatPr baseColWidth="10" defaultRowHeight="12.75"/>
  <cols>
    <col min="1" max="1" width="34.7109375" style="84" customWidth="1"/>
    <col min="2" max="3" width="12" style="84" bestFit="1" customWidth="1"/>
    <col min="4" max="4" width="2.28515625" style="84" customWidth="1"/>
    <col min="5" max="256" width="11.42578125" style="84"/>
    <col min="257" max="257" width="34.7109375" style="84" customWidth="1"/>
    <col min="258" max="259" width="12" style="84" bestFit="1" customWidth="1"/>
    <col min="260" max="260" width="4.7109375" style="84" customWidth="1"/>
    <col min="261" max="512" width="11.42578125" style="84"/>
    <col min="513" max="513" width="34.7109375" style="84" customWidth="1"/>
    <col min="514" max="515" width="12" style="84" bestFit="1" customWidth="1"/>
    <col min="516" max="516" width="4.7109375" style="84" customWidth="1"/>
    <col min="517" max="768" width="11.42578125" style="84"/>
    <col min="769" max="769" width="34.7109375" style="84" customWidth="1"/>
    <col min="770" max="771" width="12" style="84" bestFit="1" customWidth="1"/>
    <col min="772" max="772" width="4.7109375" style="84" customWidth="1"/>
    <col min="773" max="1024" width="11.42578125" style="84"/>
    <col min="1025" max="1025" width="34.7109375" style="84" customWidth="1"/>
    <col min="1026" max="1027" width="12" style="84" bestFit="1" customWidth="1"/>
    <col min="1028" max="1028" width="4.7109375" style="84" customWidth="1"/>
    <col min="1029" max="1280" width="11.42578125" style="84"/>
    <col min="1281" max="1281" width="34.7109375" style="84" customWidth="1"/>
    <col min="1282" max="1283" width="12" style="84" bestFit="1" customWidth="1"/>
    <col min="1284" max="1284" width="4.7109375" style="84" customWidth="1"/>
    <col min="1285" max="1536" width="11.42578125" style="84"/>
    <col min="1537" max="1537" width="34.7109375" style="84" customWidth="1"/>
    <col min="1538" max="1539" width="12" style="84" bestFit="1" customWidth="1"/>
    <col min="1540" max="1540" width="4.7109375" style="84" customWidth="1"/>
    <col min="1541" max="1792" width="11.42578125" style="84"/>
    <col min="1793" max="1793" width="34.7109375" style="84" customWidth="1"/>
    <col min="1794" max="1795" width="12" style="84" bestFit="1" customWidth="1"/>
    <col min="1796" max="1796" width="4.7109375" style="84" customWidth="1"/>
    <col min="1797" max="2048" width="11.42578125" style="84"/>
    <col min="2049" max="2049" width="34.7109375" style="84" customWidth="1"/>
    <col min="2050" max="2051" width="12" style="84" bestFit="1" customWidth="1"/>
    <col min="2052" max="2052" width="4.7109375" style="84" customWidth="1"/>
    <col min="2053" max="2304" width="11.42578125" style="84"/>
    <col min="2305" max="2305" width="34.7109375" style="84" customWidth="1"/>
    <col min="2306" max="2307" width="12" style="84" bestFit="1" customWidth="1"/>
    <col min="2308" max="2308" width="4.7109375" style="84" customWidth="1"/>
    <col min="2309" max="2560" width="11.42578125" style="84"/>
    <col min="2561" max="2561" width="34.7109375" style="84" customWidth="1"/>
    <col min="2562" max="2563" width="12" style="84" bestFit="1" customWidth="1"/>
    <col min="2564" max="2564" width="4.7109375" style="84" customWidth="1"/>
    <col min="2565" max="2816" width="11.42578125" style="84"/>
    <col min="2817" max="2817" width="34.7109375" style="84" customWidth="1"/>
    <col min="2818" max="2819" width="12" style="84" bestFit="1" customWidth="1"/>
    <col min="2820" max="2820" width="4.7109375" style="84" customWidth="1"/>
    <col min="2821" max="3072" width="11.42578125" style="84"/>
    <col min="3073" max="3073" width="34.7109375" style="84" customWidth="1"/>
    <col min="3074" max="3075" width="12" style="84" bestFit="1" customWidth="1"/>
    <col min="3076" max="3076" width="4.7109375" style="84" customWidth="1"/>
    <col min="3077" max="3328" width="11.42578125" style="84"/>
    <col min="3329" max="3329" width="34.7109375" style="84" customWidth="1"/>
    <col min="3330" max="3331" width="12" style="84" bestFit="1" customWidth="1"/>
    <col min="3332" max="3332" width="4.7109375" style="84" customWidth="1"/>
    <col min="3333" max="3584" width="11.42578125" style="84"/>
    <col min="3585" max="3585" width="34.7109375" style="84" customWidth="1"/>
    <col min="3586" max="3587" width="12" style="84" bestFit="1" customWidth="1"/>
    <col min="3588" max="3588" width="4.7109375" style="84" customWidth="1"/>
    <col min="3589" max="3840" width="11.42578125" style="84"/>
    <col min="3841" max="3841" width="34.7109375" style="84" customWidth="1"/>
    <col min="3842" max="3843" width="12" style="84" bestFit="1" customWidth="1"/>
    <col min="3844" max="3844" width="4.7109375" style="84" customWidth="1"/>
    <col min="3845" max="4096" width="11.42578125" style="84"/>
    <col min="4097" max="4097" width="34.7109375" style="84" customWidth="1"/>
    <col min="4098" max="4099" width="12" style="84" bestFit="1" customWidth="1"/>
    <col min="4100" max="4100" width="4.7109375" style="84" customWidth="1"/>
    <col min="4101" max="4352" width="11.42578125" style="84"/>
    <col min="4353" max="4353" width="34.7109375" style="84" customWidth="1"/>
    <col min="4354" max="4355" width="12" style="84" bestFit="1" customWidth="1"/>
    <col min="4356" max="4356" width="4.7109375" style="84" customWidth="1"/>
    <col min="4357" max="4608" width="11.42578125" style="84"/>
    <col min="4609" max="4609" width="34.7109375" style="84" customWidth="1"/>
    <col min="4610" max="4611" width="12" style="84" bestFit="1" customWidth="1"/>
    <col min="4612" max="4612" width="4.7109375" style="84" customWidth="1"/>
    <col min="4613" max="4864" width="11.42578125" style="84"/>
    <col min="4865" max="4865" width="34.7109375" style="84" customWidth="1"/>
    <col min="4866" max="4867" width="12" style="84" bestFit="1" customWidth="1"/>
    <col min="4868" max="4868" width="4.7109375" style="84" customWidth="1"/>
    <col min="4869" max="5120" width="11.42578125" style="84"/>
    <col min="5121" max="5121" width="34.7109375" style="84" customWidth="1"/>
    <col min="5122" max="5123" width="12" style="84" bestFit="1" customWidth="1"/>
    <col min="5124" max="5124" width="4.7109375" style="84" customWidth="1"/>
    <col min="5125" max="5376" width="11.42578125" style="84"/>
    <col min="5377" max="5377" width="34.7109375" style="84" customWidth="1"/>
    <col min="5378" max="5379" width="12" style="84" bestFit="1" customWidth="1"/>
    <col min="5380" max="5380" width="4.7109375" style="84" customWidth="1"/>
    <col min="5381" max="5632" width="11.42578125" style="84"/>
    <col min="5633" max="5633" width="34.7109375" style="84" customWidth="1"/>
    <col min="5634" max="5635" width="12" style="84" bestFit="1" customWidth="1"/>
    <col min="5636" max="5636" width="4.7109375" style="84" customWidth="1"/>
    <col min="5637" max="5888" width="11.42578125" style="84"/>
    <col min="5889" max="5889" width="34.7109375" style="84" customWidth="1"/>
    <col min="5890" max="5891" width="12" style="84" bestFit="1" customWidth="1"/>
    <col min="5892" max="5892" width="4.7109375" style="84" customWidth="1"/>
    <col min="5893" max="6144" width="11.42578125" style="84"/>
    <col min="6145" max="6145" width="34.7109375" style="84" customWidth="1"/>
    <col min="6146" max="6147" width="12" style="84" bestFit="1" customWidth="1"/>
    <col min="6148" max="6148" width="4.7109375" style="84" customWidth="1"/>
    <col min="6149" max="6400" width="11.42578125" style="84"/>
    <col min="6401" max="6401" width="34.7109375" style="84" customWidth="1"/>
    <col min="6402" max="6403" width="12" style="84" bestFit="1" customWidth="1"/>
    <col min="6404" max="6404" width="4.7109375" style="84" customWidth="1"/>
    <col min="6405" max="6656" width="11.42578125" style="84"/>
    <col min="6657" max="6657" width="34.7109375" style="84" customWidth="1"/>
    <col min="6658" max="6659" width="12" style="84" bestFit="1" customWidth="1"/>
    <col min="6660" max="6660" width="4.7109375" style="84" customWidth="1"/>
    <col min="6661" max="6912" width="11.42578125" style="84"/>
    <col min="6913" max="6913" width="34.7109375" style="84" customWidth="1"/>
    <col min="6914" max="6915" width="12" style="84" bestFit="1" customWidth="1"/>
    <col min="6916" max="6916" width="4.7109375" style="84" customWidth="1"/>
    <col min="6917" max="7168" width="11.42578125" style="84"/>
    <col min="7169" max="7169" width="34.7109375" style="84" customWidth="1"/>
    <col min="7170" max="7171" width="12" style="84" bestFit="1" customWidth="1"/>
    <col min="7172" max="7172" width="4.7109375" style="84" customWidth="1"/>
    <col min="7173" max="7424" width="11.42578125" style="84"/>
    <col min="7425" max="7425" width="34.7109375" style="84" customWidth="1"/>
    <col min="7426" max="7427" width="12" style="84" bestFit="1" customWidth="1"/>
    <col min="7428" max="7428" width="4.7109375" style="84" customWidth="1"/>
    <col min="7429" max="7680" width="11.42578125" style="84"/>
    <col min="7681" max="7681" width="34.7109375" style="84" customWidth="1"/>
    <col min="7682" max="7683" width="12" style="84" bestFit="1" customWidth="1"/>
    <col min="7684" max="7684" width="4.7109375" style="84" customWidth="1"/>
    <col min="7685" max="7936" width="11.42578125" style="84"/>
    <col min="7937" max="7937" width="34.7109375" style="84" customWidth="1"/>
    <col min="7938" max="7939" width="12" style="84" bestFit="1" customWidth="1"/>
    <col min="7940" max="7940" width="4.7109375" style="84" customWidth="1"/>
    <col min="7941" max="8192" width="11.42578125" style="84"/>
    <col min="8193" max="8193" width="34.7109375" style="84" customWidth="1"/>
    <col min="8194" max="8195" width="12" style="84" bestFit="1" customWidth="1"/>
    <col min="8196" max="8196" width="4.7109375" style="84" customWidth="1"/>
    <col min="8197" max="8448" width="11.42578125" style="84"/>
    <col min="8449" max="8449" width="34.7109375" style="84" customWidth="1"/>
    <col min="8450" max="8451" width="12" style="84" bestFit="1" customWidth="1"/>
    <col min="8452" max="8452" width="4.7109375" style="84" customWidth="1"/>
    <col min="8453" max="8704" width="11.42578125" style="84"/>
    <col min="8705" max="8705" width="34.7109375" style="84" customWidth="1"/>
    <col min="8706" max="8707" width="12" style="84" bestFit="1" customWidth="1"/>
    <col min="8708" max="8708" width="4.7109375" style="84" customWidth="1"/>
    <col min="8709" max="8960" width="11.42578125" style="84"/>
    <col min="8961" max="8961" width="34.7109375" style="84" customWidth="1"/>
    <col min="8962" max="8963" width="12" style="84" bestFit="1" customWidth="1"/>
    <col min="8964" max="8964" width="4.7109375" style="84" customWidth="1"/>
    <col min="8965" max="9216" width="11.42578125" style="84"/>
    <col min="9217" max="9217" width="34.7109375" style="84" customWidth="1"/>
    <col min="9218" max="9219" width="12" style="84" bestFit="1" customWidth="1"/>
    <col min="9220" max="9220" width="4.7109375" style="84" customWidth="1"/>
    <col min="9221" max="9472" width="11.42578125" style="84"/>
    <col min="9473" max="9473" width="34.7109375" style="84" customWidth="1"/>
    <col min="9474" max="9475" width="12" style="84" bestFit="1" customWidth="1"/>
    <col min="9476" max="9476" width="4.7109375" style="84" customWidth="1"/>
    <col min="9477" max="9728" width="11.42578125" style="84"/>
    <col min="9729" max="9729" width="34.7109375" style="84" customWidth="1"/>
    <col min="9730" max="9731" width="12" style="84" bestFit="1" customWidth="1"/>
    <col min="9732" max="9732" width="4.7109375" style="84" customWidth="1"/>
    <col min="9733" max="9984" width="11.42578125" style="84"/>
    <col min="9985" max="9985" width="34.7109375" style="84" customWidth="1"/>
    <col min="9986" max="9987" width="12" style="84" bestFit="1" customWidth="1"/>
    <col min="9988" max="9988" width="4.7109375" style="84" customWidth="1"/>
    <col min="9989" max="10240" width="11.42578125" style="84"/>
    <col min="10241" max="10241" width="34.7109375" style="84" customWidth="1"/>
    <col min="10242" max="10243" width="12" style="84" bestFit="1" customWidth="1"/>
    <col min="10244" max="10244" width="4.7109375" style="84" customWidth="1"/>
    <col min="10245" max="10496" width="11.42578125" style="84"/>
    <col min="10497" max="10497" width="34.7109375" style="84" customWidth="1"/>
    <col min="10498" max="10499" width="12" style="84" bestFit="1" customWidth="1"/>
    <col min="10500" max="10500" width="4.7109375" style="84" customWidth="1"/>
    <col min="10501" max="10752" width="11.42578125" style="84"/>
    <col min="10753" max="10753" width="34.7109375" style="84" customWidth="1"/>
    <col min="10754" max="10755" width="12" style="84" bestFit="1" customWidth="1"/>
    <col min="10756" max="10756" width="4.7109375" style="84" customWidth="1"/>
    <col min="10757" max="11008" width="11.42578125" style="84"/>
    <col min="11009" max="11009" width="34.7109375" style="84" customWidth="1"/>
    <col min="11010" max="11011" width="12" style="84" bestFit="1" customWidth="1"/>
    <col min="11012" max="11012" width="4.7109375" style="84" customWidth="1"/>
    <col min="11013" max="11264" width="11.42578125" style="84"/>
    <col min="11265" max="11265" width="34.7109375" style="84" customWidth="1"/>
    <col min="11266" max="11267" width="12" style="84" bestFit="1" customWidth="1"/>
    <col min="11268" max="11268" width="4.7109375" style="84" customWidth="1"/>
    <col min="11269" max="11520" width="11.42578125" style="84"/>
    <col min="11521" max="11521" width="34.7109375" style="84" customWidth="1"/>
    <col min="11522" max="11523" width="12" style="84" bestFit="1" customWidth="1"/>
    <col min="11524" max="11524" width="4.7109375" style="84" customWidth="1"/>
    <col min="11525" max="11776" width="11.42578125" style="84"/>
    <col min="11777" max="11777" width="34.7109375" style="84" customWidth="1"/>
    <col min="11778" max="11779" width="12" style="84" bestFit="1" customWidth="1"/>
    <col min="11780" max="11780" width="4.7109375" style="84" customWidth="1"/>
    <col min="11781" max="12032" width="11.42578125" style="84"/>
    <col min="12033" max="12033" width="34.7109375" style="84" customWidth="1"/>
    <col min="12034" max="12035" width="12" style="84" bestFit="1" customWidth="1"/>
    <col min="12036" max="12036" width="4.7109375" style="84" customWidth="1"/>
    <col min="12037" max="12288" width="11.42578125" style="84"/>
    <col min="12289" max="12289" width="34.7109375" style="84" customWidth="1"/>
    <col min="12290" max="12291" width="12" style="84" bestFit="1" customWidth="1"/>
    <col min="12292" max="12292" width="4.7109375" style="84" customWidth="1"/>
    <col min="12293" max="12544" width="11.42578125" style="84"/>
    <col min="12545" max="12545" width="34.7109375" style="84" customWidth="1"/>
    <col min="12546" max="12547" width="12" style="84" bestFit="1" customWidth="1"/>
    <col min="12548" max="12548" width="4.7109375" style="84" customWidth="1"/>
    <col min="12549" max="12800" width="11.42578125" style="84"/>
    <col min="12801" max="12801" width="34.7109375" style="84" customWidth="1"/>
    <col min="12802" max="12803" width="12" style="84" bestFit="1" customWidth="1"/>
    <col min="12804" max="12804" width="4.7109375" style="84" customWidth="1"/>
    <col min="12805" max="13056" width="11.42578125" style="84"/>
    <col min="13057" max="13057" width="34.7109375" style="84" customWidth="1"/>
    <col min="13058" max="13059" width="12" style="84" bestFit="1" customWidth="1"/>
    <col min="13060" max="13060" width="4.7109375" style="84" customWidth="1"/>
    <col min="13061" max="13312" width="11.42578125" style="84"/>
    <col min="13313" max="13313" width="34.7109375" style="84" customWidth="1"/>
    <col min="13314" max="13315" width="12" style="84" bestFit="1" customWidth="1"/>
    <col min="13316" max="13316" width="4.7109375" style="84" customWidth="1"/>
    <col min="13317" max="13568" width="11.42578125" style="84"/>
    <col min="13569" max="13569" width="34.7109375" style="84" customWidth="1"/>
    <col min="13570" max="13571" width="12" style="84" bestFit="1" customWidth="1"/>
    <col min="13572" max="13572" width="4.7109375" style="84" customWidth="1"/>
    <col min="13573" max="13824" width="11.42578125" style="84"/>
    <col min="13825" max="13825" width="34.7109375" style="84" customWidth="1"/>
    <col min="13826" max="13827" width="12" style="84" bestFit="1" customWidth="1"/>
    <col min="13828" max="13828" width="4.7109375" style="84" customWidth="1"/>
    <col min="13829" max="14080" width="11.42578125" style="84"/>
    <col min="14081" max="14081" width="34.7109375" style="84" customWidth="1"/>
    <col min="14082" max="14083" width="12" style="84" bestFit="1" customWidth="1"/>
    <col min="14084" max="14084" width="4.7109375" style="84" customWidth="1"/>
    <col min="14085" max="14336" width="11.42578125" style="84"/>
    <col min="14337" max="14337" width="34.7109375" style="84" customWidth="1"/>
    <col min="14338" max="14339" width="12" style="84" bestFit="1" customWidth="1"/>
    <col min="14340" max="14340" width="4.7109375" style="84" customWidth="1"/>
    <col min="14341" max="14592" width="11.42578125" style="84"/>
    <col min="14593" max="14593" width="34.7109375" style="84" customWidth="1"/>
    <col min="14594" max="14595" width="12" style="84" bestFit="1" customWidth="1"/>
    <col min="14596" max="14596" width="4.7109375" style="84" customWidth="1"/>
    <col min="14597" max="14848" width="11.42578125" style="84"/>
    <col min="14849" max="14849" width="34.7109375" style="84" customWidth="1"/>
    <col min="14850" max="14851" width="12" style="84" bestFit="1" customWidth="1"/>
    <col min="14852" max="14852" width="4.7109375" style="84" customWidth="1"/>
    <col min="14853" max="15104" width="11.42578125" style="84"/>
    <col min="15105" max="15105" width="34.7109375" style="84" customWidth="1"/>
    <col min="15106" max="15107" width="12" style="84" bestFit="1" customWidth="1"/>
    <col min="15108" max="15108" width="4.7109375" style="84" customWidth="1"/>
    <col min="15109" max="15360" width="11.42578125" style="84"/>
    <col min="15361" max="15361" width="34.7109375" style="84" customWidth="1"/>
    <col min="15362" max="15363" width="12" style="84" bestFit="1" customWidth="1"/>
    <col min="15364" max="15364" width="4.7109375" style="84" customWidth="1"/>
    <col min="15365" max="15616" width="11.42578125" style="84"/>
    <col min="15617" max="15617" width="34.7109375" style="84" customWidth="1"/>
    <col min="15618" max="15619" width="12" style="84" bestFit="1" customWidth="1"/>
    <col min="15620" max="15620" width="4.7109375" style="84" customWidth="1"/>
    <col min="15621" max="15872" width="11.42578125" style="84"/>
    <col min="15873" max="15873" width="34.7109375" style="84" customWidth="1"/>
    <col min="15874" max="15875" width="12" style="84" bestFit="1" customWidth="1"/>
    <col min="15876" max="15876" width="4.7109375" style="84" customWidth="1"/>
    <col min="15877" max="16128" width="11.42578125" style="84"/>
    <col min="16129" max="16129" width="34.7109375" style="84" customWidth="1"/>
    <col min="16130" max="16131" width="12" style="84" bestFit="1" customWidth="1"/>
    <col min="16132" max="16132" width="4.7109375" style="84" customWidth="1"/>
    <col min="16133" max="16384" width="11.42578125" style="84"/>
  </cols>
  <sheetData>
    <row r="1" spans="1:6" s="130" customFormat="1" ht="45" customHeight="1">
      <c r="A1" s="133" t="s">
        <v>398</v>
      </c>
      <c r="B1" s="133"/>
      <c r="C1" s="133"/>
      <c r="D1" s="133"/>
      <c r="E1" s="133"/>
      <c r="F1" s="133"/>
    </row>
    <row r="3" spans="1:6" ht="13.5" thickBot="1"/>
    <row r="4" spans="1:6" ht="19.899999999999999" customHeight="1" thickBot="1">
      <c r="E4" s="1085" t="s">
        <v>65</v>
      </c>
      <c r="F4" s="1086"/>
    </row>
    <row r="5" spans="1:6" ht="27" customHeight="1" thickBot="1">
      <c r="B5" s="773">
        <v>2015</v>
      </c>
      <c r="C5" s="774">
        <v>2016</v>
      </c>
      <c r="D5" s="204"/>
      <c r="E5" s="710" t="s">
        <v>182</v>
      </c>
      <c r="F5" s="765" t="s">
        <v>110</v>
      </c>
    </row>
    <row r="6" spans="1:6" s="88" customFormat="1" ht="19.899999999999999" customHeight="1" thickBot="1">
      <c r="A6" s="221" t="s">
        <v>399</v>
      </c>
      <c r="B6" s="397">
        <v>18200</v>
      </c>
      <c r="C6" s="398">
        <v>17200</v>
      </c>
      <c r="D6" s="88" t="s">
        <v>6</v>
      </c>
      <c r="E6" s="947">
        <f>C6-B6</f>
        <v>-1000</v>
      </c>
      <c r="F6" s="948">
        <f>(C6-B6)/B6</f>
        <v>-5.4945054945054944E-2</v>
      </c>
    </row>
  </sheetData>
  <mergeCells count="1">
    <mergeCell ref="E4:F4"/>
  </mergeCells>
  <printOptions horizontalCentered="1" verticalCentered="1"/>
  <pageMargins left="0" right="0" top="0" bottom="0.59055118110236227" header="0" footer="0.19685039370078741"/>
  <pageSetup paperSize="9" orientation="landscape" r:id="rId1"/>
  <headerFooter alignWithMargins="0">
    <oddFooter>&amp;L&amp;8&amp;F&amp;"Arial,Negrita"&amp;A</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H13" sqref="H13"/>
    </sheetView>
  </sheetViews>
  <sheetFormatPr baseColWidth="10" defaultRowHeight="12.75"/>
  <cols>
    <col min="1" max="1" width="30.42578125" style="12" customWidth="1"/>
    <col min="2" max="2" width="15.140625" style="12" customWidth="1"/>
    <col min="3" max="3" width="13.85546875" style="12" customWidth="1"/>
    <col min="4" max="4" width="2.28515625" style="12" customWidth="1"/>
    <col min="5" max="5" width="13.42578125" style="12" customWidth="1"/>
    <col min="6" max="256" width="11.42578125" style="12"/>
    <col min="257" max="257" width="30.42578125" style="12" customWidth="1"/>
    <col min="258" max="258" width="16.42578125" style="12" customWidth="1"/>
    <col min="259" max="259" width="13.85546875" style="12" customWidth="1"/>
    <col min="260" max="260" width="4.7109375" style="12" customWidth="1"/>
    <col min="261" max="512" width="11.42578125" style="12"/>
    <col min="513" max="513" width="30.42578125" style="12" customWidth="1"/>
    <col min="514" max="514" width="16.42578125" style="12" customWidth="1"/>
    <col min="515" max="515" width="13.85546875" style="12" customWidth="1"/>
    <col min="516" max="516" width="4.7109375" style="12" customWidth="1"/>
    <col min="517" max="768" width="11.42578125" style="12"/>
    <col min="769" max="769" width="30.42578125" style="12" customWidth="1"/>
    <col min="770" max="770" width="16.42578125" style="12" customWidth="1"/>
    <col min="771" max="771" width="13.85546875" style="12" customWidth="1"/>
    <col min="772" max="772" width="4.7109375" style="12" customWidth="1"/>
    <col min="773" max="1024" width="11.42578125" style="12"/>
    <col min="1025" max="1025" width="30.42578125" style="12" customWidth="1"/>
    <col min="1026" max="1026" width="16.42578125" style="12" customWidth="1"/>
    <col min="1027" max="1027" width="13.85546875" style="12" customWidth="1"/>
    <col min="1028" max="1028" width="4.7109375" style="12" customWidth="1"/>
    <col min="1029" max="1280" width="11.42578125" style="12"/>
    <col min="1281" max="1281" width="30.42578125" style="12" customWidth="1"/>
    <col min="1282" max="1282" width="16.42578125" style="12" customWidth="1"/>
    <col min="1283" max="1283" width="13.85546875" style="12" customWidth="1"/>
    <col min="1284" max="1284" width="4.7109375" style="12" customWidth="1"/>
    <col min="1285" max="1536" width="11.42578125" style="12"/>
    <col min="1537" max="1537" width="30.42578125" style="12" customWidth="1"/>
    <col min="1538" max="1538" width="16.42578125" style="12" customWidth="1"/>
    <col min="1539" max="1539" width="13.85546875" style="12" customWidth="1"/>
    <col min="1540" max="1540" width="4.7109375" style="12" customWidth="1"/>
    <col min="1541" max="1792" width="11.42578125" style="12"/>
    <col min="1793" max="1793" width="30.42578125" style="12" customWidth="1"/>
    <col min="1794" max="1794" width="16.42578125" style="12" customWidth="1"/>
    <col min="1795" max="1795" width="13.85546875" style="12" customWidth="1"/>
    <col min="1796" max="1796" width="4.7109375" style="12" customWidth="1"/>
    <col min="1797" max="2048" width="11.42578125" style="12"/>
    <col min="2049" max="2049" width="30.42578125" style="12" customWidth="1"/>
    <col min="2050" max="2050" width="16.42578125" style="12" customWidth="1"/>
    <col min="2051" max="2051" width="13.85546875" style="12" customWidth="1"/>
    <col min="2052" max="2052" width="4.7109375" style="12" customWidth="1"/>
    <col min="2053" max="2304" width="11.42578125" style="12"/>
    <col min="2305" max="2305" width="30.42578125" style="12" customWidth="1"/>
    <col min="2306" max="2306" width="16.42578125" style="12" customWidth="1"/>
    <col min="2307" max="2307" width="13.85546875" style="12" customWidth="1"/>
    <col min="2308" max="2308" width="4.7109375" style="12" customWidth="1"/>
    <col min="2309" max="2560" width="11.42578125" style="12"/>
    <col min="2561" max="2561" width="30.42578125" style="12" customWidth="1"/>
    <col min="2562" max="2562" width="16.42578125" style="12" customWidth="1"/>
    <col min="2563" max="2563" width="13.85546875" style="12" customWidth="1"/>
    <col min="2564" max="2564" width="4.7109375" style="12" customWidth="1"/>
    <col min="2565" max="2816" width="11.42578125" style="12"/>
    <col min="2817" max="2817" width="30.42578125" style="12" customWidth="1"/>
    <col min="2818" max="2818" width="16.42578125" style="12" customWidth="1"/>
    <col min="2819" max="2819" width="13.85546875" style="12" customWidth="1"/>
    <col min="2820" max="2820" width="4.7109375" style="12" customWidth="1"/>
    <col min="2821" max="3072" width="11.42578125" style="12"/>
    <col min="3073" max="3073" width="30.42578125" style="12" customWidth="1"/>
    <col min="3074" max="3074" width="16.42578125" style="12" customWidth="1"/>
    <col min="3075" max="3075" width="13.85546875" style="12" customWidth="1"/>
    <col min="3076" max="3076" width="4.7109375" style="12" customWidth="1"/>
    <col min="3077" max="3328" width="11.42578125" style="12"/>
    <col min="3329" max="3329" width="30.42578125" style="12" customWidth="1"/>
    <col min="3330" max="3330" width="16.42578125" style="12" customWidth="1"/>
    <col min="3331" max="3331" width="13.85546875" style="12" customWidth="1"/>
    <col min="3332" max="3332" width="4.7109375" style="12" customWidth="1"/>
    <col min="3333" max="3584" width="11.42578125" style="12"/>
    <col min="3585" max="3585" width="30.42578125" style="12" customWidth="1"/>
    <col min="3586" max="3586" width="16.42578125" style="12" customWidth="1"/>
    <col min="3587" max="3587" width="13.85546875" style="12" customWidth="1"/>
    <col min="3588" max="3588" width="4.7109375" style="12" customWidth="1"/>
    <col min="3589" max="3840" width="11.42578125" style="12"/>
    <col min="3841" max="3841" width="30.42578125" style="12" customWidth="1"/>
    <col min="3842" max="3842" width="16.42578125" style="12" customWidth="1"/>
    <col min="3843" max="3843" width="13.85546875" style="12" customWidth="1"/>
    <col min="3844" max="3844" width="4.7109375" style="12" customWidth="1"/>
    <col min="3845" max="4096" width="11.42578125" style="12"/>
    <col min="4097" max="4097" width="30.42578125" style="12" customWidth="1"/>
    <col min="4098" max="4098" width="16.42578125" style="12" customWidth="1"/>
    <col min="4099" max="4099" width="13.85546875" style="12" customWidth="1"/>
    <col min="4100" max="4100" width="4.7109375" style="12" customWidth="1"/>
    <col min="4101" max="4352" width="11.42578125" style="12"/>
    <col min="4353" max="4353" width="30.42578125" style="12" customWidth="1"/>
    <col min="4354" max="4354" width="16.42578125" style="12" customWidth="1"/>
    <col min="4355" max="4355" width="13.85546875" style="12" customWidth="1"/>
    <col min="4356" max="4356" width="4.7109375" style="12" customWidth="1"/>
    <col min="4357" max="4608" width="11.42578125" style="12"/>
    <col min="4609" max="4609" width="30.42578125" style="12" customWidth="1"/>
    <col min="4610" max="4610" width="16.42578125" style="12" customWidth="1"/>
    <col min="4611" max="4611" width="13.85546875" style="12" customWidth="1"/>
    <col min="4612" max="4612" width="4.7109375" style="12" customWidth="1"/>
    <col min="4613" max="4864" width="11.42578125" style="12"/>
    <col min="4865" max="4865" width="30.42578125" style="12" customWidth="1"/>
    <col min="4866" max="4866" width="16.42578125" style="12" customWidth="1"/>
    <col min="4867" max="4867" width="13.85546875" style="12" customWidth="1"/>
    <col min="4868" max="4868" width="4.7109375" style="12" customWidth="1"/>
    <col min="4869" max="5120" width="11.42578125" style="12"/>
    <col min="5121" max="5121" width="30.42578125" style="12" customWidth="1"/>
    <col min="5122" max="5122" width="16.42578125" style="12" customWidth="1"/>
    <col min="5123" max="5123" width="13.85546875" style="12" customWidth="1"/>
    <col min="5124" max="5124" width="4.7109375" style="12" customWidth="1"/>
    <col min="5125" max="5376" width="11.42578125" style="12"/>
    <col min="5377" max="5377" width="30.42578125" style="12" customWidth="1"/>
    <col min="5378" max="5378" width="16.42578125" style="12" customWidth="1"/>
    <col min="5379" max="5379" width="13.85546875" style="12" customWidth="1"/>
    <col min="5380" max="5380" width="4.7109375" style="12" customWidth="1"/>
    <col min="5381" max="5632" width="11.42578125" style="12"/>
    <col min="5633" max="5633" width="30.42578125" style="12" customWidth="1"/>
    <col min="5634" max="5634" width="16.42578125" style="12" customWidth="1"/>
    <col min="5635" max="5635" width="13.85546875" style="12" customWidth="1"/>
    <col min="5636" max="5636" width="4.7109375" style="12" customWidth="1"/>
    <col min="5637" max="5888" width="11.42578125" style="12"/>
    <col min="5889" max="5889" width="30.42578125" style="12" customWidth="1"/>
    <col min="5890" max="5890" width="16.42578125" style="12" customWidth="1"/>
    <col min="5891" max="5891" width="13.85546875" style="12" customWidth="1"/>
    <col min="5892" max="5892" width="4.7109375" style="12" customWidth="1"/>
    <col min="5893" max="6144" width="11.42578125" style="12"/>
    <col min="6145" max="6145" width="30.42578125" style="12" customWidth="1"/>
    <col min="6146" max="6146" width="16.42578125" style="12" customWidth="1"/>
    <col min="6147" max="6147" width="13.85546875" style="12" customWidth="1"/>
    <col min="6148" max="6148" width="4.7109375" style="12" customWidth="1"/>
    <col min="6149" max="6400" width="11.42578125" style="12"/>
    <col min="6401" max="6401" width="30.42578125" style="12" customWidth="1"/>
    <col min="6402" max="6402" width="16.42578125" style="12" customWidth="1"/>
    <col min="6403" max="6403" width="13.85546875" style="12" customWidth="1"/>
    <col min="6404" max="6404" width="4.7109375" style="12" customWidth="1"/>
    <col min="6405" max="6656" width="11.42578125" style="12"/>
    <col min="6657" max="6657" width="30.42578125" style="12" customWidth="1"/>
    <col min="6658" max="6658" width="16.42578125" style="12" customWidth="1"/>
    <col min="6659" max="6659" width="13.85546875" style="12" customWidth="1"/>
    <col min="6660" max="6660" width="4.7109375" style="12" customWidth="1"/>
    <col min="6661" max="6912" width="11.42578125" style="12"/>
    <col min="6913" max="6913" width="30.42578125" style="12" customWidth="1"/>
    <col min="6914" max="6914" width="16.42578125" style="12" customWidth="1"/>
    <col min="6915" max="6915" width="13.85546875" style="12" customWidth="1"/>
    <col min="6916" max="6916" width="4.7109375" style="12" customWidth="1"/>
    <col min="6917" max="7168" width="11.42578125" style="12"/>
    <col min="7169" max="7169" width="30.42578125" style="12" customWidth="1"/>
    <col min="7170" max="7170" width="16.42578125" style="12" customWidth="1"/>
    <col min="7171" max="7171" width="13.85546875" style="12" customWidth="1"/>
    <col min="7172" max="7172" width="4.7109375" style="12" customWidth="1"/>
    <col min="7173" max="7424" width="11.42578125" style="12"/>
    <col min="7425" max="7425" width="30.42578125" style="12" customWidth="1"/>
    <col min="7426" max="7426" width="16.42578125" style="12" customWidth="1"/>
    <col min="7427" max="7427" width="13.85546875" style="12" customWidth="1"/>
    <col min="7428" max="7428" width="4.7109375" style="12" customWidth="1"/>
    <col min="7429" max="7680" width="11.42578125" style="12"/>
    <col min="7681" max="7681" width="30.42578125" style="12" customWidth="1"/>
    <col min="7682" max="7682" width="16.42578125" style="12" customWidth="1"/>
    <col min="7683" max="7683" width="13.85546875" style="12" customWidth="1"/>
    <col min="7684" max="7684" width="4.7109375" style="12" customWidth="1"/>
    <col min="7685" max="7936" width="11.42578125" style="12"/>
    <col min="7937" max="7937" width="30.42578125" style="12" customWidth="1"/>
    <col min="7938" max="7938" width="16.42578125" style="12" customWidth="1"/>
    <col min="7939" max="7939" width="13.85546875" style="12" customWidth="1"/>
    <col min="7940" max="7940" width="4.7109375" style="12" customWidth="1"/>
    <col min="7941" max="8192" width="11.42578125" style="12"/>
    <col min="8193" max="8193" width="30.42578125" style="12" customWidth="1"/>
    <col min="8194" max="8194" width="16.42578125" style="12" customWidth="1"/>
    <col min="8195" max="8195" width="13.85546875" style="12" customWidth="1"/>
    <col min="8196" max="8196" width="4.7109375" style="12" customWidth="1"/>
    <col min="8197" max="8448" width="11.42578125" style="12"/>
    <col min="8449" max="8449" width="30.42578125" style="12" customWidth="1"/>
    <col min="8450" max="8450" width="16.42578125" style="12" customWidth="1"/>
    <col min="8451" max="8451" width="13.85546875" style="12" customWidth="1"/>
    <col min="8452" max="8452" width="4.7109375" style="12" customWidth="1"/>
    <col min="8453" max="8704" width="11.42578125" style="12"/>
    <col min="8705" max="8705" width="30.42578125" style="12" customWidth="1"/>
    <col min="8706" max="8706" width="16.42578125" style="12" customWidth="1"/>
    <col min="8707" max="8707" width="13.85546875" style="12" customWidth="1"/>
    <col min="8708" max="8708" width="4.7109375" style="12" customWidth="1"/>
    <col min="8709" max="8960" width="11.42578125" style="12"/>
    <col min="8961" max="8961" width="30.42578125" style="12" customWidth="1"/>
    <col min="8962" max="8962" width="16.42578125" style="12" customWidth="1"/>
    <col min="8963" max="8963" width="13.85546875" style="12" customWidth="1"/>
    <col min="8964" max="8964" width="4.7109375" style="12" customWidth="1"/>
    <col min="8965" max="9216" width="11.42578125" style="12"/>
    <col min="9217" max="9217" width="30.42578125" style="12" customWidth="1"/>
    <col min="9218" max="9218" width="16.42578125" style="12" customWidth="1"/>
    <col min="9219" max="9219" width="13.85546875" style="12" customWidth="1"/>
    <col min="9220" max="9220" width="4.7109375" style="12" customWidth="1"/>
    <col min="9221" max="9472" width="11.42578125" style="12"/>
    <col min="9473" max="9473" width="30.42578125" style="12" customWidth="1"/>
    <col min="9474" max="9474" width="16.42578125" style="12" customWidth="1"/>
    <col min="9475" max="9475" width="13.85546875" style="12" customWidth="1"/>
    <col min="9476" max="9476" width="4.7109375" style="12" customWidth="1"/>
    <col min="9477" max="9728" width="11.42578125" style="12"/>
    <col min="9729" max="9729" width="30.42578125" style="12" customWidth="1"/>
    <col min="9730" max="9730" width="16.42578125" style="12" customWidth="1"/>
    <col min="9731" max="9731" width="13.85546875" style="12" customWidth="1"/>
    <col min="9732" max="9732" width="4.7109375" style="12" customWidth="1"/>
    <col min="9733" max="9984" width="11.42578125" style="12"/>
    <col min="9985" max="9985" width="30.42578125" style="12" customWidth="1"/>
    <col min="9986" max="9986" width="16.42578125" style="12" customWidth="1"/>
    <col min="9987" max="9987" width="13.85546875" style="12" customWidth="1"/>
    <col min="9988" max="9988" width="4.7109375" style="12" customWidth="1"/>
    <col min="9989" max="10240" width="11.42578125" style="12"/>
    <col min="10241" max="10241" width="30.42578125" style="12" customWidth="1"/>
    <col min="10242" max="10242" width="16.42578125" style="12" customWidth="1"/>
    <col min="10243" max="10243" width="13.85546875" style="12" customWidth="1"/>
    <col min="10244" max="10244" width="4.7109375" style="12" customWidth="1"/>
    <col min="10245" max="10496" width="11.42578125" style="12"/>
    <col min="10497" max="10497" width="30.42578125" style="12" customWidth="1"/>
    <col min="10498" max="10498" width="16.42578125" style="12" customWidth="1"/>
    <col min="10499" max="10499" width="13.85546875" style="12" customWidth="1"/>
    <col min="10500" max="10500" width="4.7109375" style="12" customWidth="1"/>
    <col min="10501" max="10752" width="11.42578125" style="12"/>
    <col min="10753" max="10753" width="30.42578125" style="12" customWidth="1"/>
    <col min="10754" max="10754" width="16.42578125" style="12" customWidth="1"/>
    <col min="10755" max="10755" width="13.85546875" style="12" customWidth="1"/>
    <col min="10756" max="10756" width="4.7109375" style="12" customWidth="1"/>
    <col min="10757" max="11008" width="11.42578125" style="12"/>
    <col min="11009" max="11009" width="30.42578125" style="12" customWidth="1"/>
    <col min="11010" max="11010" width="16.42578125" style="12" customWidth="1"/>
    <col min="11011" max="11011" width="13.85546875" style="12" customWidth="1"/>
    <col min="11012" max="11012" width="4.7109375" style="12" customWidth="1"/>
    <col min="11013" max="11264" width="11.42578125" style="12"/>
    <col min="11265" max="11265" width="30.42578125" style="12" customWidth="1"/>
    <col min="11266" max="11266" width="16.42578125" style="12" customWidth="1"/>
    <col min="11267" max="11267" width="13.85546875" style="12" customWidth="1"/>
    <col min="11268" max="11268" width="4.7109375" style="12" customWidth="1"/>
    <col min="11269" max="11520" width="11.42578125" style="12"/>
    <col min="11521" max="11521" width="30.42578125" style="12" customWidth="1"/>
    <col min="11522" max="11522" width="16.42578125" style="12" customWidth="1"/>
    <col min="11523" max="11523" width="13.85546875" style="12" customWidth="1"/>
    <col min="11524" max="11524" width="4.7109375" style="12" customWidth="1"/>
    <col min="11525" max="11776" width="11.42578125" style="12"/>
    <col min="11777" max="11777" width="30.42578125" style="12" customWidth="1"/>
    <col min="11778" max="11778" width="16.42578125" style="12" customWidth="1"/>
    <col min="11779" max="11779" width="13.85546875" style="12" customWidth="1"/>
    <col min="11780" max="11780" width="4.7109375" style="12" customWidth="1"/>
    <col min="11781" max="12032" width="11.42578125" style="12"/>
    <col min="12033" max="12033" width="30.42578125" style="12" customWidth="1"/>
    <col min="12034" max="12034" width="16.42578125" style="12" customWidth="1"/>
    <col min="12035" max="12035" width="13.85546875" style="12" customWidth="1"/>
    <col min="12036" max="12036" width="4.7109375" style="12" customWidth="1"/>
    <col min="12037" max="12288" width="11.42578125" style="12"/>
    <col min="12289" max="12289" width="30.42578125" style="12" customWidth="1"/>
    <col min="12290" max="12290" width="16.42578125" style="12" customWidth="1"/>
    <col min="12291" max="12291" width="13.85546875" style="12" customWidth="1"/>
    <col min="12292" max="12292" width="4.7109375" style="12" customWidth="1"/>
    <col min="12293" max="12544" width="11.42578125" style="12"/>
    <col min="12545" max="12545" width="30.42578125" style="12" customWidth="1"/>
    <col min="12546" max="12546" width="16.42578125" style="12" customWidth="1"/>
    <col min="12547" max="12547" width="13.85546875" style="12" customWidth="1"/>
    <col min="12548" max="12548" width="4.7109375" style="12" customWidth="1"/>
    <col min="12549" max="12800" width="11.42578125" style="12"/>
    <col min="12801" max="12801" width="30.42578125" style="12" customWidth="1"/>
    <col min="12802" max="12802" width="16.42578125" style="12" customWidth="1"/>
    <col min="12803" max="12803" width="13.85546875" style="12" customWidth="1"/>
    <col min="12804" max="12804" width="4.7109375" style="12" customWidth="1"/>
    <col min="12805" max="13056" width="11.42578125" style="12"/>
    <col min="13057" max="13057" width="30.42578125" style="12" customWidth="1"/>
    <col min="13058" max="13058" width="16.42578125" style="12" customWidth="1"/>
    <col min="13059" max="13059" width="13.85546875" style="12" customWidth="1"/>
    <col min="13060" max="13060" width="4.7109375" style="12" customWidth="1"/>
    <col min="13061" max="13312" width="11.42578125" style="12"/>
    <col min="13313" max="13313" width="30.42578125" style="12" customWidth="1"/>
    <col min="13314" max="13314" width="16.42578125" style="12" customWidth="1"/>
    <col min="13315" max="13315" width="13.85546875" style="12" customWidth="1"/>
    <col min="13316" max="13316" width="4.7109375" style="12" customWidth="1"/>
    <col min="13317" max="13568" width="11.42578125" style="12"/>
    <col min="13569" max="13569" width="30.42578125" style="12" customWidth="1"/>
    <col min="13570" max="13570" width="16.42578125" style="12" customWidth="1"/>
    <col min="13571" max="13571" width="13.85546875" style="12" customWidth="1"/>
    <col min="13572" max="13572" width="4.7109375" style="12" customWidth="1"/>
    <col min="13573" max="13824" width="11.42578125" style="12"/>
    <col min="13825" max="13825" width="30.42578125" style="12" customWidth="1"/>
    <col min="13826" max="13826" width="16.42578125" style="12" customWidth="1"/>
    <col min="13827" max="13827" width="13.85546875" style="12" customWidth="1"/>
    <col min="13828" max="13828" width="4.7109375" style="12" customWidth="1"/>
    <col min="13829" max="14080" width="11.42578125" style="12"/>
    <col min="14081" max="14081" width="30.42578125" style="12" customWidth="1"/>
    <col min="14082" max="14082" width="16.42578125" style="12" customWidth="1"/>
    <col min="14083" max="14083" width="13.85546875" style="12" customWidth="1"/>
    <col min="14084" max="14084" width="4.7109375" style="12" customWidth="1"/>
    <col min="14085" max="14336" width="11.42578125" style="12"/>
    <col min="14337" max="14337" width="30.42578125" style="12" customWidth="1"/>
    <col min="14338" max="14338" width="16.42578125" style="12" customWidth="1"/>
    <col min="14339" max="14339" width="13.85546875" style="12" customWidth="1"/>
    <col min="14340" max="14340" width="4.7109375" style="12" customWidth="1"/>
    <col min="14341" max="14592" width="11.42578125" style="12"/>
    <col min="14593" max="14593" width="30.42578125" style="12" customWidth="1"/>
    <col min="14594" max="14594" width="16.42578125" style="12" customWidth="1"/>
    <col min="14595" max="14595" width="13.85546875" style="12" customWidth="1"/>
    <col min="14596" max="14596" width="4.7109375" style="12" customWidth="1"/>
    <col min="14597" max="14848" width="11.42578125" style="12"/>
    <col min="14849" max="14849" width="30.42578125" style="12" customWidth="1"/>
    <col min="14850" max="14850" width="16.42578125" style="12" customWidth="1"/>
    <col min="14851" max="14851" width="13.85546875" style="12" customWidth="1"/>
    <col min="14852" max="14852" width="4.7109375" style="12" customWidth="1"/>
    <col min="14853" max="15104" width="11.42578125" style="12"/>
    <col min="15105" max="15105" width="30.42578125" style="12" customWidth="1"/>
    <col min="15106" max="15106" width="16.42578125" style="12" customWidth="1"/>
    <col min="15107" max="15107" width="13.85546875" style="12" customWidth="1"/>
    <col min="15108" max="15108" width="4.7109375" style="12" customWidth="1"/>
    <col min="15109" max="15360" width="11.42578125" style="12"/>
    <col min="15361" max="15361" width="30.42578125" style="12" customWidth="1"/>
    <col min="15362" max="15362" width="16.42578125" style="12" customWidth="1"/>
    <col min="15363" max="15363" width="13.85546875" style="12" customWidth="1"/>
    <col min="15364" max="15364" width="4.7109375" style="12" customWidth="1"/>
    <col min="15365" max="15616" width="11.42578125" style="12"/>
    <col min="15617" max="15617" width="30.42578125" style="12" customWidth="1"/>
    <col min="15618" max="15618" width="16.42578125" style="12" customWidth="1"/>
    <col min="15619" max="15619" width="13.85546875" style="12" customWidth="1"/>
    <col min="15620" max="15620" width="4.7109375" style="12" customWidth="1"/>
    <col min="15621" max="15872" width="11.42578125" style="12"/>
    <col min="15873" max="15873" width="30.42578125" style="12" customWidth="1"/>
    <col min="15874" max="15874" width="16.42578125" style="12" customWidth="1"/>
    <col min="15875" max="15875" width="13.85546875" style="12" customWidth="1"/>
    <col min="15876" max="15876" width="4.7109375" style="12" customWidth="1"/>
    <col min="15877" max="16128" width="11.42578125" style="12"/>
    <col min="16129" max="16129" width="30.42578125" style="12" customWidth="1"/>
    <col min="16130" max="16130" width="16.42578125" style="12" customWidth="1"/>
    <col min="16131" max="16131" width="13.85546875" style="12" customWidth="1"/>
    <col min="16132" max="16132" width="4.7109375" style="12" customWidth="1"/>
    <col min="16133" max="16384" width="11.42578125" style="12"/>
  </cols>
  <sheetData>
    <row r="1" spans="1:6" s="6" customFormat="1" ht="45" customHeight="1">
      <c r="A1" s="15" t="s">
        <v>400</v>
      </c>
      <c r="B1" s="15"/>
      <c r="C1" s="15"/>
      <c r="D1" s="15"/>
      <c r="E1" s="15"/>
      <c r="F1" s="15"/>
    </row>
    <row r="2" spans="1:6" s="6" customFormat="1" ht="12" customHeight="1" thickBot="1">
      <c r="A2" s="222"/>
      <c r="B2" s="222"/>
    </row>
    <row r="3" spans="1:6" s="6" customFormat="1" ht="19.899999999999999" customHeight="1" thickBot="1">
      <c r="B3" s="648" t="s">
        <v>19</v>
      </c>
      <c r="C3" s="650">
        <v>2016</v>
      </c>
      <c r="D3" s="4"/>
      <c r="E3" s="1093" t="s">
        <v>65</v>
      </c>
      <c r="F3" s="1094"/>
    </row>
    <row r="4" spans="1:6" s="6" customFormat="1" ht="27" customHeight="1" thickBot="1">
      <c r="A4" s="224"/>
      <c r="B4" s="649" t="s">
        <v>401</v>
      </c>
      <c r="C4" s="649" t="s">
        <v>401</v>
      </c>
      <c r="E4" s="1040" t="s">
        <v>401</v>
      </c>
      <c r="F4" s="1041" t="s">
        <v>110</v>
      </c>
    </row>
    <row r="5" spans="1:6" ht="18" customHeight="1">
      <c r="A5" s="225" t="s">
        <v>402</v>
      </c>
      <c r="B5" s="233">
        <v>634628530</v>
      </c>
      <c r="C5" s="233">
        <v>520686640</v>
      </c>
      <c r="D5" s="103"/>
      <c r="E5" s="1042">
        <f>C5-B5</f>
        <v>-113941890</v>
      </c>
      <c r="F5" s="822">
        <f>(C5-B5)/B5</f>
        <v>-0.1795410773606412</v>
      </c>
    </row>
    <row r="6" spans="1:6" ht="18" customHeight="1" thickBot="1">
      <c r="A6" s="226" t="s">
        <v>403</v>
      </c>
      <c r="B6" s="234">
        <v>26858625.610000003</v>
      </c>
      <c r="C6" s="234">
        <v>20317660.600000001</v>
      </c>
      <c r="D6" s="103"/>
      <c r="E6" s="1043">
        <f>C6-B6</f>
        <v>-6540965.0100000016</v>
      </c>
      <c r="F6" s="1044">
        <f>(C6-B6)/B6</f>
        <v>-0.24353312432951407</v>
      </c>
    </row>
    <row r="7" spans="1:6" ht="18" customHeight="1" thickBot="1">
      <c r="A7" s="775" t="s">
        <v>404</v>
      </c>
      <c r="B7" s="776">
        <v>661487155.61000001</v>
      </c>
      <c r="C7" s="776">
        <v>541004300.60000002</v>
      </c>
      <c r="D7" s="103"/>
      <c r="E7" s="1045">
        <f>C7-B7</f>
        <v>-120482855.00999999</v>
      </c>
      <c r="F7" s="831">
        <f>(C7-B7)/B7</f>
        <v>-0.1821393718505312</v>
      </c>
    </row>
    <row r="8" spans="1:6" ht="18" customHeight="1">
      <c r="A8" s="227"/>
      <c r="B8" s="103"/>
      <c r="C8" s="103"/>
      <c r="D8" s="103"/>
      <c r="E8" s="106"/>
      <c r="F8" s="106"/>
    </row>
    <row r="9" spans="1:6" ht="18" customHeight="1" thickBot="1">
      <c r="A9"/>
      <c r="B9"/>
      <c r="C9"/>
      <c r="D9"/>
      <c r="E9" s="647"/>
      <c r="F9" s="647"/>
    </row>
    <row r="10" spans="1:6" ht="18" customHeight="1">
      <c r="A10" s="225" t="s">
        <v>180</v>
      </c>
      <c r="B10" s="233">
        <v>811648456.77399993</v>
      </c>
      <c r="C10" s="233">
        <v>835522127.66599989</v>
      </c>
      <c r="D10" s="103"/>
      <c r="E10" s="1042">
        <f t="shared" ref="E10:E15" si="0">C10-B10</f>
        <v>23873670.89199996</v>
      </c>
      <c r="F10" s="822">
        <f t="shared" ref="F10:F15" si="1">(C10-B10)/B10</f>
        <v>2.9413806793755146E-2</v>
      </c>
    </row>
    <row r="11" spans="1:6" ht="18" customHeight="1">
      <c r="A11" s="228" t="s">
        <v>405</v>
      </c>
      <c r="B11" s="235">
        <v>-37992037.699999996</v>
      </c>
      <c r="C11" s="235">
        <v>-37473124.299999997</v>
      </c>
      <c r="D11" s="103"/>
      <c r="E11" s="1046">
        <f t="shared" si="0"/>
        <v>518913.39999999851</v>
      </c>
      <c r="F11" s="825">
        <f t="shared" si="1"/>
        <v>-1.3658477707817146E-2</v>
      </c>
    </row>
    <row r="12" spans="1:6" ht="18" customHeight="1">
      <c r="A12" s="228" t="s">
        <v>406</v>
      </c>
      <c r="B12" s="235">
        <v>4665646.12</v>
      </c>
      <c r="C12" s="235">
        <v>4406182.47</v>
      </c>
      <c r="D12" s="103"/>
      <c r="E12" s="1046">
        <f t="shared" si="0"/>
        <v>-259463.65000000037</v>
      </c>
      <c r="F12" s="825">
        <f t="shared" si="1"/>
        <v>-5.5611515174237083E-2</v>
      </c>
    </row>
    <row r="13" spans="1:6" ht="18" customHeight="1">
      <c r="A13" s="228" t="s">
        <v>407</v>
      </c>
      <c r="B13" s="235">
        <v>-50825028.269999988</v>
      </c>
      <c r="C13" s="235">
        <v>-10033557.080000006</v>
      </c>
      <c r="D13" s="103"/>
      <c r="E13" s="1046">
        <f t="shared" si="0"/>
        <v>40791471.189999983</v>
      </c>
      <c r="F13" s="825">
        <f t="shared" si="1"/>
        <v>-0.80258629613153765</v>
      </c>
    </row>
    <row r="14" spans="1:6" ht="18" customHeight="1" thickBot="1">
      <c r="A14" s="229" t="s">
        <v>408</v>
      </c>
      <c r="B14" s="234">
        <v>16967253.009999998</v>
      </c>
      <c r="C14" s="234">
        <v>8113972.3799999971</v>
      </c>
      <c r="D14" s="103"/>
      <c r="E14" s="1043">
        <f t="shared" si="0"/>
        <v>-8853280.6300000008</v>
      </c>
      <c r="F14" s="1044">
        <f t="shared" si="1"/>
        <v>-0.52178632715514639</v>
      </c>
    </row>
    <row r="15" spans="1:6" ht="18" customHeight="1" thickBot="1">
      <c r="A15" s="775" t="s">
        <v>409</v>
      </c>
      <c r="B15" s="776">
        <v>744464289.9339999</v>
      </c>
      <c r="C15" s="777">
        <v>800535601.13599992</v>
      </c>
      <c r="D15" s="103"/>
      <c r="E15" s="1045">
        <f t="shared" si="0"/>
        <v>56071311.202000022</v>
      </c>
      <c r="F15" s="831">
        <f t="shared" si="1"/>
        <v>7.5317663936534815E-2</v>
      </c>
    </row>
    <row r="16" spans="1:6">
      <c r="E16" s="230"/>
      <c r="F16" s="230"/>
    </row>
    <row r="17" spans="1:1" ht="17.25" customHeight="1">
      <c r="A17" s="231" t="s">
        <v>410</v>
      </c>
    </row>
  </sheetData>
  <mergeCells count="1">
    <mergeCell ref="E3:F3"/>
  </mergeCells>
  <printOptions horizontalCentered="1" verticalCentered="1"/>
  <pageMargins left="0" right="0" top="0" bottom="0.59055118110236227" header="0" footer="0.19685039370078741"/>
  <pageSetup paperSize="9" orientation="landscape" r:id="rId1"/>
  <headerFooter>
    <oddFooter>&amp;L&amp;8&amp;F&amp;A</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I23" sqref="I23"/>
    </sheetView>
  </sheetViews>
  <sheetFormatPr baseColWidth="10" defaultRowHeight="15"/>
  <cols>
    <col min="1" max="1" width="33.85546875" customWidth="1"/>
    <col min="2" max="4" width="12.7109375" customWidth="1"/>
    <col min="257" max="257" width="42" bestFit="1" customWidth="1"/>
    <col min="258" max="260" width="12.7109375" customWidth="1"/>
    <col min="513" max="513" width="42" bestFit="1" customWidth="1"/>
    <col min="514" max="516" width="12.7109375" customWidth="1"/>
    <col min="769" max="769" width="42" bestFit="1" customWidth="1"/>
    <col min="770" max="772" width="12.7109375" customWidth="1"/>
    <col min="1025" max="1025" width="42" bestFit="1" customWidth="1"/>
    <col min="1026" max="1028" width="12.7109375" customWidth="1"/>
    <col min="1281" max="1281" width="42" bestFit="1" customWidth="1"/>
    <col min="1282" max="1284" width="12.7109375" customWidth="1"/>
    <col min="1537" max="1537" width="42" bestFit="1" customWidth="1"/>
    <col min="1538" max="1540" width="12.7109375" customWidth="1"/>
    <col min="1793" max="1793" width="42" bestFit="1" customWidth="1"/>
    <col min="1794" max="1796" width="12.7109375" customWidth="1"/>
    <col min="2049" max="2049" width="42" bestFit="1" customWidth="1"/>
    <col min="2050" max="2052" width="12.7109375" customWidth="1"/>
    <col min="2305" max="2305" width="42" bestFit="1" customWidth="1"/>
    <col min="2306" max="2308" width="12.7109375" customWidth="1"/>
    <col min="2561" max="2561" width="42" bestFit="1" customWidth="1"/>
    <col min="2562" max="2564" width="12.7109375" customWidth="1"/>
    <col min="2817" max="2817" width="42" bestFit="1" customWidth="1"/>
    <col min="2818" max="2820" width="12.7109375" customWidth="1"/>
    <col min="3073" max="3073" width="42" bestFit="1" customWidth="1"/>
    <col min="3074" max="3076" width="12.7109375" customWidth="1"/>
    <col min="3329" max="3329" width="42" bestFit="1" customWidth="1"/>
    <col min="3330" max="3332" width="12.7109375" customWidth="1"/>
    <col min="3585" max="3585" width="42" bestFit="1" customWidth="1"/>
    <col min="3586" max="3588" width="12.7109375" customWidth="1"/>
    <col min="3841" max="3841" width="42" bestFit="1" customWidth="1"/>
    <col min="3842" max="3844" width="12.7109375" customWidth="1"/>
    <col min="4097" max="4097" width="42" bestFit="1" customWidth="1"/>
    <col min="4098" max="4100" width="12.7109375" customWidth="1"/>
    <col min="4353" max="4353" width="42" bestFit="1" customWidth="1"/>
    <col min="4354" max="4356" width="12.7109375" customWidth="1"/>
    <col min="4609" max="4609" width="42" bestFit="1" customWidth="1"/>
    <col min="4610" max="4612" width="12.7109375" customWidth="1"/>
    <col min="4865" max="4865" width="42" bestFit="1" customWidth="1"/>
    <col min="4866" max="4868" width="12.7109375" customWidth="1"/>
    <col min="5121" max="5121" width="42" bestFit="1" customWidth="1"/>
    <col min="5122" max="5124" width="12.7109375" customWidth="1"/>
    <col min="5377" max="5377" width="42" bestFit="1" customWidth="1"/>
    <col min="5378" max="5380" width="12.7109375" customWidth="1"/>
    <col min="5633" max="5633" width="42" bestFit="1" customWidth="1"/>
    <col min="5634" max="5636" width="12.7109375" customWidth="1"/>
    <col min="5889" max="5889" width="42" bestFit="1" customWidth="1"/>
    <col min="5890" max="5892" width="12.7109375" customWidth="1"/>
    <col min="6145" max="6145" width="42" bestFit="1" customWidth="1"/>
    <col min="6146" max="6148" width="12.7109375" customWidth="1"/>
    <col min="6401" max="6401" width="42" bestFit="1" customWidth="1"/>
    <col min="6402" max="6404" width="12.7109375" customWidth="1"/>
    <col min="6657" max="6657" width="42" bestFit="1" customWidth="1"/>
    <col min="6658" max="6660" width="12.7109375" customWidth="1"/>
    <col min="6913" max="6913" width="42" bestFit="1" customWidth="1"/>
    <col min="6914" max="6916" width="12.7109375" customWidth="1"/>
    <col min="7169" max="7169" width="42" bestFit="1" customWidth="1"/>
    <col min="7170" max="7172" width="12.7109375" customWidth="1"/>
    <col min="7425" max="7425" width="42" bestFit="1" customWidth="1"/>
    <col min="7426" max="7428" width="12.7109375" customWidth="1"/>
    <col min="7681" max="7681" width="42" bestFit="1" customWidth="1"/>
    <col min="7682" max="7684" width="12.7109375" customWidth="1"/>
    <col min="7937" max="7937" width="42" bestFit="1" customWidth="1"/>
    <col min="7938" max="7940" width="12.7109375" customWidth="1"/>
    <col min="8193" max="8193" width="42" bestFit="1" customWidth="1"/>
    <col min="8194" max="8196" width="12.7109375" customWidth="1"/>
    <col min="8449" max="8449" width="42" bestFit="1" customWidth="1"/>
    <col min="8450" max="8452" width="12.7109375" customWidth="1"/>
    <col min="8705" max="8705" width="42" bestFit="1" customWidth="1"/>
    <col min="8706" max="8708" width="12.7109375" customWidth="1"/>
    <col min="8961" max="8961" width="42" bestFit="1" customWidth="1"/>
    <col min="8962" max="8964" width="12.7109375" customWidth="1"/>
    <col min="9217" max="9217" width="42" bestFit="1" customWidth="1"/>
    <col min="9218" max="9220" width="12.7109375" customWidth="1"/>
    <col min="9473" max="9473" width="42" bestFit="1" customWidth="1"/>
    <col min="9474" max="9476" width="12.7109375" customWidth="1"/>
    <col min="9729" max="9729" width="42" bestFit="1" customWidth="1"/>
    <col min="9730" max="9732" width="12.7109375" customWidth="1"/>
    <col min="9985" max="9985" width="42" bestFit="1" customWidth="1"/>
    <col min="9986" max="9988" width="12.7109375" customWidth="1"/>
    <col min="10241" max="10241" width="42" bestFit="1" customWidth="1"/>
    <col min="10242" max="10244" width="12.7109375" customWidth="1"/>
    <col min="10497" max="10497" width="42" bestFit="1" customWidth="1"/>
    <col min="10498" max="10500" width="12.7109375" customWidth="1"/>
    <col min="10753" max="10753" width="42" bestFit="1" customWidth="1"/>
    <col min="10754" max="10756" width="12.7109375" customWidth="1"/>
    <col min="11009" max="11009" width="42" bestFit="1" customWidth="1"/>
    <col min="11010" max="11012" width="12.7109375" customWidth="1"/>
    <col min="11265" max="11265" width="42" bestFit="1" customWidth="1"/>
    <col min="11266" max="11268" width="12.7109375" customWidth="1"/>
    <col min="11521" max="11521" width="42" bestFit="1" customWidth="1"/>
    <col min="11522" max="11524" width="12.7109375" customWidth="1"/>
    <col min="11777" max="11777" width="42" bestFit="1" customWidth="1"/>
    <col min="11778" max="11780" width="12.7109375" customWidth="1"/>
    <col min="12033" max="12033" width="42" bestFit="1" customWidth="1"/>
    <col min="12034" max="12036" width="12.7109375" customWidth="1"/>
    <col min="12289" max="12289" width="42" bestFit="1" customWidth="1"/>
    <col min="12290" max="12292" width="12.7109375" customWidth="1"/>
    <col min="12545" max="12545" width="42" bestFit="1" customWidth="1"/>
    <col min="12546" max="12548" width="12.7109375" customWidth="1"/>
    <col min="12801" max="12801" width="42" bestFit="1" customWidth="1"/>
    <col min="12802" max="12804" width="12.7109375" customWidth="1"/>
    <col min="13057" max="13057" width="42" bestFit="1" customWidth="1"/>
    <col min="13058" max="13060" width="12.7109375" customWidth="1"/>
    <col min="13313" max="13313" width="42" bestFit="1" customWidth="1"/>
    <col min="13314" max="13316" width="12.7109375" customWidth="1"/>
    <col min="13569" max="13569" width="42" bestFit="1" customWidth="1"/>
    <col min="13570" max="13572" width="12.7109375" customWidth="1"/>
    <col min="13825" max="13825" width="42" bestFit="1" customWidth="1"/>
    <col min="13826" max="13828" width="12.7109375" customWidth="1"/>
    <col min="14081" max="14081" width="42" bestFit="1" customWidth="1"/>
    <col min="14082" max="14084" width="12.7109375" customWidth="1"/>
    <col min="14337" max="14337" width="42" bestFit="1" customWidth="1"/>
    <col min="14338" max="14340" width="12.7109375" customWidth="1"/>
    <col min="14593" max="14593" width="42" bestFit="1" customWidth="1"/>
    <col min="14594" max="14596" width="12.7109375" customWidth="1"/>
    <col min="14849" max="14849" width="42" bestFit="1" customWidth="1"/>
    <col min="14850" max="14852" width="12.7109375" customWidth="1"/>
    <col min="15105" max="15105" width="42" bestFit="1" customWidth="1"/>
    <col min="15106" max="15108" width="12.7109375" customWidth="1"/>
    <col min="15361" max="15361" width="42" bestFit="1" customWidth="1"/>
    <col min="15362" max="15364" width="12.7109375" customWidth="1"/>
    <col min="15617" max="15617" width="42" bestFit="1" customWidth="1"/>
    <col min="15618" max="15620" width="12.7109375" customWidth="1"/>
    <col min="15873" max="15873" width="42" bestFit="1" customWidth="1"/>
    <col min="15874" max="15876" width="12.7109375" customWidth="1"/>
    <col min="16129" max="16129" width="42" bestFit="1" customWidth="1"/>
    <col min="16130" max="16132" width="12.7109375" customWidth="1"/>
  </cols>
  <sheetData>
    <row r="1" spans="1:7" s="6" customFormat="1" ht="55.15" customHeight="1">
      <c r="A1" s="15" t="s">
        <v>411</v>
      </c>
      <c r="B1" s="15"/>
      <c r="C1" s="15"/>
      <c r="D1" s="15"/>
      <c r="E1" s="15"/>
      <c r="F1" s="232"/>
      <c r="G1" s="232"/>
    </row>
    <row r="2" spans="1:7" ht="15.75" thickBot="1"/>
    <row r="3" spans="1:7" s="6" customFormat="1" ht="19.899999999999999" customHeight="1" thickBot="1">
      <c r="A3" s="237"/>
      <c r="B3" s="778" t="s">
        <v>412</v>
      </c>
      <c r="C3" s="778" t="s">
        <v>413</v>
      </c>
      <c r="D3" s="778" t="s">
        <v>182</v>
      </c>
    </row>
    <row r="4" spans="1:7" s="238" customFormat="1" ht="19.899999999999999" customHeight="1">
      <c r="A4" s="248" t="s">
        <v>414</v>
      </c>
      <c r="B4" s="399">
        <v>125</v>
      </c>
      <c r="C4" s="400">
        <v>73</v>
      </c>
      <c r="D4" s="405">
        <f>+B4+C4</f>
        <v>198</v>
      </c>
    </row>
    <row r="5" spans="1:7" s="238" customFormat="1" ht="19.899999999999999" customHeight="1">
      <c r="A5" s="268" t="s">
        <v>415</v>
      </c>
      <c r="B5" s="401">
        <v>21</v>
      </c>
      <c r="C5" s="402">
        <v>6</v>
      </c>
      <c r="D5" s="406">
        <f>+B5+C5</f>
        <v>27</v>
      </c>
    </row>
    <row r="6" spans="1:7" s="238" customFormat="1" ht="19.899999999999999" customHeight="1">
      <c r="A6" s="268" t="s">
        <v>416</v>
      </c>
      <c r="B6" s="401">
        <v>2</v>
      </c>
      <c r="C6" s="402">
        <v>1</v>
      </c>
      <c r="D6" s="406">
        <f>+B6+C6</f>
        <v>3</v>
      </c>
    </row>
    <row r="7" spans="1:7" s="238" customFormat="1" ht="19.899999999999999" customHeight="1" thickBot="1">
      <c r="A7" s="269" t="s">
        <v>417</v>
      </c>
      <c r="B7" s="403"/>
      <c r="C7" s="404">
        <v>1</v>
      </c>
      <c r="D7" s="407">
        <f>+B7+C7</f>
        <v>1</v>
      </c>
    </row>
    <row r="8" spans="1:7" s="6" customFormat="1" ht="19.899999999999999" customHeight="1" thickBot="1">
      <c r="A8" s="779" t="s">
        <v>182</v>
      </c>
      <c r="B8" s="780">
        <f>SUM(B4:B7)</f>
        <v>148</v>
      </c>
      <c r="C8" s="781">
        <f>SUM(C4:C7)</f>
        <v>81</v>
      </c>
      <c r="D8" s="780">
        <f>SUM(D4:D7)</f>
        <v>229</v>
      </c>
    </row>
    <row r="9" spans="1:7" ht="19.899999999999999" customHeight="1"/>
  </sheetData>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heetViews>
  <sheetFormatPr baseColWidth="10" defaultRowHeight="15"/>
  <cols>
    <col min="1" max="1" width="22.7109375" customWidth="1"/>
    <col min="2" max="2" width="66.28515625" customWidth="1"/>
    <col min="3" max="3" width="11.5703125" style="245" customWidth="1"/>
    <col min="257" max="257" width="22.7109375" customWidth="1"/>
    <col min="258" max="258" width="66.28515625" customWidth="1"/>
    <col min="259" max="259" width="11.5703125" customWidth="1"/>
    <col min="513" max="513" width="22.7109375" customWidth="1"/>
    <col min="514" max="514" width="66.28515625" customWidth="1"/>
    <col min="515" max="515" width="11.5703125" customWidth="1"/>
    <col min="769" max="769" width="22.7109375" customWidth="1"/>
    <col min="770" max="770" width="66.28515625" customWidth="1"/>
    <col min="771" max="771" width="11.5703125" customWidth="1"/>
    <col min="1025" max="1025" width="22.7109375" customWidth="1"/>
    <col min="1026" max="1026" width="66.28515625" customWidth="1"/>
    <col min="1027" max="1027" width="11.5703125" customWidth="1"/>
    <col min="1281" max="1281" width="22.7109375" customWidth="1"/>
    <col min="1282" max="1282" width="66.28515625" customWidth="1"/>
    <col min="1283" max="1283" width="11.5703125" customWidth="1"/>
    <col min="1537" max="1537" width="22.7109375" customWidth="1"/>
    <col min="1538" max="1538" width="66.28515625" customWidth="1"/>
    <col min="1539" max="1539" width="11.5703125" customWidth="1"/>
    <col min="1793" max="1793" width="22.7109375" customWidth="1"/>
    <col min="1794" max="1794" width="66.28515625" customWidth="1"/>
    <col min="1795" max="1795" width="11.5703125" customWidth="1"/>
    <col min="2049" max="2049" width="22.7109375" customWidth="1"/>
    <col min="2050" max="2050" width="66.28515625" customWidth="1"/>
    <col min="2051" max="2051" width="11.5703125" customWidth="1"/>
    <col min="2305" max="2305" width="22.7109375" customWidth="1"/>
    <col min="2306" max="2306" width="66.28515625" customWidth="1"/>
    <col min="2307" max="2307" width="11.5703125" customWidth="1"/>
    <col min="2561" max="2561" width="22.7109375" customWidth="1"/>
    <col min="2562" max="2562" width="66.28515625" customWidth="1"/>
    <col min="2563" max="2563" width="11.5703125" customWidth="1"/>
    <col min="2817" max="2817" width="22.7109375" customWidth="1"/>
    <col min="2818" max="2818" width="66.28515625" customWidth="1"/>
    <col min="2819" max="2819" width="11.5703125" customWidth="1"/>
    <col min="3073" max="3073" width="22.7109375" customWidth="1"/>
    <col min="3074" max="3074" width="66.28515625" customWidth="1"/>
    <col min="3075" max="3075" width="11.5703125" customWidth="1"/>
    <col min="3329" max="3329" width="22.7109375" customWidth="1"/>
    <col min="3330" max="3330" width="66.28515625" customWidth="1"/>
    <col min="3331" max="3331" width="11.5703125" customWidth="1"/>
    <col min="3585" max="3585" width="22.7109375" customWidth="1"/>
    <col min="3586" max="3586" width="66.28515625" customWidth="1"/>
    <col min="3587" max="3587" width="11.5703125" customWidth="1"/>
    <col min="3841" max="3841" width="22.7109375" customWidth="1"/>
    <col min="3842" max="3842" width="66.28515625" customWidth="1"/>
    <col min="3843" max="3843" width="11.5703125" customWidth="1"/>
    <col min="4097" max="4097" width="22.7109375" customWidth="1"/>
    <col min="4098" max="4098" width="66.28515625" customWidth="1"/>
    <col min="4099" max="4099" width="11.5703125" customWidth="1"/>
    <col min="4353" max="4353" width="22.7109375" customWidth="1"/>
    <col min="4354" max="4354" width="66.28515625" customWidth="1"/>
    <col min="4355" max="4355" width="11.5703125" customWidth="1"/>
    <col min="4609" max="4609" width="22.7109375" customWidth="1"/>
    <col min="4610" max="4610" width="66.28515625" customWidth="1"/>
    <col min="4611" max="4611" width="11.5703125" customWidth="1"/>
    <col min="4865" max="4865" width="22.7109375" customWidth="1"/>
    <col min="4866" max="4866" width="66.28515625" customWidth="1"/>
    <col min="4867" max="4867" width="11.5703125" customWidth="1"/>
    <col min="5121" max="5121" width="22.7109375" customWidth="1"/>
    <col min="5122" max="5122" width="66.28515625" customWidth="1"/>
    <col min="5123" max="5123" width="11.5703125" customWidth="1"/>
    <col min="5377" max="5377" width="22.7109375" customWidth="1"/>
    <col min="5378" max="5378" width="66.28515625" customWidth="1"/>
    <col min="5379" max="5379" width="11.5703125" customWidth="1"/>
    <col min="5633" max="5633" width="22.7109375" customWidth="1"/>
    <col min="5634" max="5634" width="66.28515625" customWidth="1"/>
    <col min="5635" max="5635" width="11.5703125" customWidth="1"/>
    <col min="5889" max="5889" width="22.7109375" customWidth="1"/>
    <col min="5890" max="5890" width="66.28515625" customWidth="1"/>
    <col min="5891" max="5891" width="11.5703125" customWidth="1"/>
    <col min="6145" max="6145" width="22.7109375" customWidth="1"/>
    <col min="6146" max="6146" width="66.28515625" customWidth="1"/>
    <col min="6147" max="6147" width="11.5703125" customWidth="1"/>
    <col min="6401" max="6401" width="22.7109375" customWidth="1"/>
    <col min="6402" max="6402" width="66.28515625" customWidth="1"/>
    <col min="6403" max="6403" width="11.5703125" customWidth="1"/>
    <col min="6657" max="6657" width="22.7109375" customWidth="1"/>
    <col min="6658" max="6658" width="66.28515625" customWidth="1"/>
    <col min="6659" max="6659" width="11.5703125" customWidth="1"/>
    <col min="6913" max="6913" width="22.7109375" customWidth="1"/>
    <col min="6914" max="6914" width="66.28515625" customWidth="1"/>
    <col min="6915" max="6915" width="11.5703125" customWidth="1"/>
    <col min="7169" max="7169" width="22.7109375" customWidth="1"/>
    <col min="7170" max="7170" width="66.28515625" customWidth="1"/>
    <col min="7171" max="7171" width="11.5703125" customWidth="1"/>
    <col min="7425" max="7425" width="22.7109375" customWidth="1"/>
    <col min="7426" max="7426" width="66.28515625" customWidth="1"/>
    <col min="7427" max="7427" width="11.5703125" customWidth="1"/>
    <col min="7681" max="7681" width="22.7109375" customWidth="1"/>
    <col min="7682" max="7682" width="66.28515625" customWidth="1"/>
    <col min="7683" max="7683" width="11.5703125" customWidth="1"/>
    <col min="7937" max="7937" width="22.7109375" customWidth="1"/>
    <col min="7938" max="7938" width="66.28515625" customWidth="1"/>
    <col min="7939" max="7939" width="11.5703125" customWidth="1"/>
    <col min="8193" max="8193" width="22.7109375" customWidth="1"/>
    <col min="8194" max="8194" width="66.28515625" customWidth="1"/>
    <col min="8195" max="8195" width="11.5703125" customWidth="1"/>
    <col min="8449" max="8449" width="22.7109375" customWidth="1"/>
    <col min="8450" max="8450" width="66.28515625" customWidth="1"/>
    <col min="8451" max="8451" width="11.5703125" customWidth="1"/>
    <col min="8705" max="8705" width="22.7109375" customWidth="1"/>
    <col min="8706" max="8706" width="66.28515625" customWidth="1"/>
    <col min="8707" max="8707" width="11.5703125" customWidth="1"/>
    <col min="8961" max="8961" width="22.7109375" customWidth="1"/>
    <col min="8962" max="8962" width="66.28515625" customWidth="1"/>
    <col min="8963" max="8963" width="11.5703125" customWidth="1"/>
    <col min="9217" max="9217" width="22.7109375" customWidth="1"/>
    <col min="9218" max="9218" width="66.28515625" customWidth="1"/>
    <col min="9219" max="9219" width="11.5703125" customWidth="1"/>
    <col min="9473" max="9473" width="22.7109375" customWidth="1"/>
    <col min="9474" max="9474" width="66.28515625" customWidth="1"/>
    <col min="9475" max="9475" width="11.5703125" customWidth="1"/>
    <col min="9729" max="9729" width="22.7109375" customWidth="1"/>
    <col min="9730" max="9730" width="66.28515625" customWidth="1"/>
    <col min="9731" max="9731" width="11.5703125" customWidth="1"/>
    <col min="9985" max="9985" width="22.7109375" customWidth="1"/>
    <col min="9986" max="9986" width="66.28515625" customWidth="1"/>
    <col min="9987" max="9987" width="11.5703125" customWidth="1"/>
    <col min="10241" max="10241" width="22.7109375" customWidth="1"/>
    <col min="10242" max="10242" width="66.28515625" customWidth="1"/>
    <col min="10243" max="10243" width="11.5703125" customWidth="1"/>
    <col min="10497" max="10497" width="22.7109375" customWidth="1"/>
    <col min="10498" max="10498" width="66.28515625" customWidth="1"/>
    <col min="10499" max="10499" width="11.5703125" customWidth="1"/>
    <col min="10753" max="10753" width="22.7109375" customWidth="1"/>
    <col min="10754" max="10754" width="66.28515625" customWidth="1"/>
    <col min="10755" max="10755" width="11.5703125" customWidth="1"/>
    <col min="11009" max="11009" width="22.7109375" customWidth="1"/>
    <col min="11010" max="11010" width="66.28515625" customWidth="1"/>
    <col min="11011" max="11011" width="11.5703125" customWidth="1"/>
    <col min="11265" max="11265" width="22.7109375" customWidth="1"/>
    <col min="11266" max="11266" width="66.28515625" customWidth="1"/>
    <col min="11267" max="11267" width="11.5703125" customWidth="1"/>
    <col min="11521" max="11521" width="22.7109375" customWidth="1"/>
    <col min="11522" max="11522" width="66.28515625" customWidth="1"/>
    <col min="11523" max="11523" width="11.5703125" customWidth="1"/>
    <col min="11777" max="11777" width="22.7109375" customWidth="1"/>
    <col min="11778" max="11778" width="66.28515625" customWidth="1"/>
    <col min="11779" max="11779" width="11.5703125" customWidth="1"/>
    <col min="12033" max="12033" width="22.7109375" customWidth="1"/>
    <col min="12034" max="12034" width="66.28515625" customWidth="1"/>
    <col min="12035" max="12035" width="11.5703125" customWidth="1"/>
    <col min="12289" max="12289" width="22.7109375" customWidth="1"/>
    <col min="12290" max="12290" width="66.28515625" customWidth="1"/>
    <col min="12291" max="12291" width="11.5703125" customWidth="1"/>
    <col min="12545" max="12545" width="22.7109375" customWidth="1"/>
    <col min="12546" max="12546" width="66.28515625" customWidth="1"/>
    <col min="12547" max="12547" width="11.5703125" customWidth="1"/>
    <col min="12801" max="12801" width="22.7109375" customWidth="1"/>
    <col min="12802" max="12802" width="66.28515625" customWidth="1"/>
    <col min="12803" max="12803" width="11.5703125" customWidth="1"/>
    <col min="13057" max="13057" width="22.7109375" customWidth="1"/>
    <col min="13058" max="13058" width="66.28515625" customWidth="1"/>
    <col min="13059" max="13059" width="11.5703125" customWidth="1"/>
    <col min="13313" max="13313" width="22.7109375" customWidth="1"/>
    <col min="13314" max="13314" width="66.28515625" customWidth="1"/>
    <col min="13315" max="13315" width="11.5703125" customWidth="1"/>
    <col min="13569" max="13569" width="22.7109375" customWidth="1"/>
    <col min="13570" max="13570" width="66.28515625" customWidth="1"/>
    <col min="13571" max="13571" width="11.5703125" customWidth="1"/>
    <col min="13825" max="13825" width="22.7109375" customWidth="1"/>
    <col min="13826" max="13826" width="66.28515625" customWidth="1"/>
    <col min="13827" max="13827" width="11.5703125" customWidth="1"/>
    <col min="14081" max="14081" width="22.7109375" customWidth="1"/>
    <col min="14082" max="14082" width="66.28515625" customWidth="1"/>
    <col min="14083" max="14083" width="11.5703125" customWidth="1"/>
    <col min="14337" max="14337" width="22.7109375" customWidth="1"/>
    <col min="14338" max="14338" width="66.28515625" customWidth="1"/>
    <col min="14339" max="14339" width="11.5703125" customWidth="1"/>
    <col min="14593" max="14593" width="22.7109375" customWidth="1"/>
    <col min="14594" max="14594" width="66.28515625" customWidth="1"/>
    <col min="14595" max="14595" width="11.5703125" customWidth="1"/>
    <col min="14849" max="14849" width="22.7109375" customWidth="1"/>
    <col min="14850" max="14850" width="66.28515625" customWidth="1"/>
    <col min="14851" max="14851" width="11.5703125" customWidth="1"/>
    <col min="15105" max="15105" width="22.7109375" customWidth="1"/>
    <col min="15106" max="15106" width="66.28515625" customWidth="1"/>
    <col min="15107" max="15107" width="11.5703125" customWidth="1"/>
    <col min="15361" max="15361" width="22.7109375" customWidth="1"/>
    <col min="15362" max="15362" width="66.28515625" customWidth="1"/>
    <col min="15363" max="15363" width="11.5703125" customWidth="1"/>
    <col min="15617" max="15617" width="22.7109375" customWidth="1"/>
    <col min="15618" max="15618" width="66.28515625" customWidth="1"/>
    <col min="15619" max="15619" width="11.5703125" customWidth="1"/>
    <col min="15873" max="15873" width="22.7109375" customWidth="1"/>
    <col min="15874" max="15874" width="66.28515625" customWidth="1"/>
    <col min="15875" max="15875" width="11.5703125" customWidth="1"/>
    <col min="16129" max="16129" width="22.7109375" customWidth="1"/>
    <col min="16130" max="16130" width="66.28515625" customWidth="1"/>
    <col min="16131" max="16131" width="11.5703125" customWidth="1"/>
  </cols>
  <sheetData>
    <row r="1" spans="1:8" s="6" customFormat="1" ht="55.15" customHeight="1">
      <c r="A1" s="15" t="s">
        <v>418</v>
      </c>
      <c r="B1" s="15"/>
      <c r="C1" s="15"/>
      <c r="D1" s="232"/>
      <c r="E1" s="232"/>
      <c r="F1" s="232"/>
      <c r="G1" s="232"/>
      <c r="H1" s="232"/>
    </row>
    <row r="2" spans="1:8" s="6" customFormat="1" ht="15" customHeight="1">
      <c r="A2" s="222"/>
      <c r="B2" s="222"/>
      <c r="C2" s="222"/>
      <c r="D2" s="232"/>
      <c r="E2" s="232"/>
      <c r="F2" s="232"/>
      <c r="G2" s="232"/>
      <c r="H2" s="232"/>
    </row>
    <row r="3" spans="1:8">
      <c r="A3" s="270" t="s">
        <v>419</v>
      </c>
      <c r="B3" s="270" t="s">
        <v>420</v>
      </c>
      <c r="C3" s="271" t="s">
        <v>421</v>
      </c>
    </row>
    <row r="4" spans="1:8" s="243" customFormat="1" ht="40.15" customHeight="1">
      <c r="A4" s="242" t="s">
        <v>422</v>
      </c>
      <c r="B4" s="242" t="s">
        <v>428</v>
      </c>
      <c r="C4" s="609">
        <v>36341</v>
      </c>
    </row>
    <row r="5" spans="1:8" s="243" customFormat="1" ht="45" customHeight="1">
      <c r="A5" s="244" t="s">
        <v>423</v>
      </c>
      <c r="B5" s="242" t="s">
        <v>424</v>
      </c>
      <c r="C5" s="610">
        <v>38737</v>
      </c>
    </row>
    <row r="6" spans="1:8" s="243" customFormat="1" ht="45" customHeight="1">
      <c r="A6" s="244" t="s">
        <v>425</v>
      </c>
      <c r="B6" s="242" t="s">
        <v>675</v>
      </c>
      <c r="C6" s="610">
        <v>38883</v>
      </c>
    </row>
    <row r="7" spans="1:8" s="243" customFormat="1" ht="40.15" customHeight="1">
      <c r="A7" s="242" t="s">
        <v>426</v>
      </c>
      <c r="B7" s="242" t="s">
        <v>427</v>
      </c>
      <c r="C7" s="609">
        <v>39010</v>
      </c>
    </row>
    <row r="8" spans="1:8" s="243" customFormat="1" ht="40.15" customHeight="1">
      <c r="A8" s="244" t="s">
        <v>426</v>
      </c>
      <c r="B8" s="242" t="s">
        <v>429</v>
      </c>
      <c r="C8" s="610">
        <v>39127</v>
      </c>
    </row>
    <row r="9" spans="1:8" s="243" customFormat="1" ht="40.15" customHeight="1">
      <c r="A9" s="244" t="s">
        <v>430</v>
      </c>
      <c r="B9" s="242" t="s">
        <v>431</v>
      </c>
      <c r="C9" s="610">
        <v>39128</v>
      </c>
    </row>
    <row r="10" spans="1:8" s="243" customFormat="1" ht="48" customHeight="1">
      <c r="A10" s="242" t="s">
        <v>432</v>
      </c>
      <c r="B10" s="242" t="s">
        <v>433</v>
      </c>
      <c r="C10" s="609">
        <v>39164</v>
      </c>
    </row>
    <row r="11" spans="1:8" s="243" customFormat="1" ht="40.15" customHeight="1">
      <c r="A11" s="242" t="s">
        <v>434</v>
      </c>
      <c r="B11" s="242" t="s">
        <v>435</v>
      </c>
      <c r="C11" s="609">
        <v>39232</v>
      </c>
    </row>
    <row r="12" spans="1:8" s="243" customFormat="1" ht="48" customHeight="1">
      <c r="A12" s="244" t="s">
        <v>432</v>
      </c>
      <c r="B12" s="242" t="s">
        <v>436</v>
      </c>
      <c r="C12" s="610">
        <v>40308</v>
      </c>
    </row>
    <row r="13" spans="1:8" s="243" customFormat="1" ht="40.15" customHeight="1">
      <c r="A13" s="612" t="s">
        <v>437</v>
      </c>
      <c r="B13" s="242" t="s">
        <v>438</v>
      </c>
      <c r="C13" s="609">
        <v>40337</v>
      </c>
    </row>
    <row r="14" spans="1:8" s="243" customFormat="1" ht="40.15" customHeight="1">
      <c r="A14" s="244" t="s">
        <v>20</v>
      </c>
      <c r="B14" s="242" t="s">
        <v>439</v>
      </c>
      <c r="C14" s="610">
        <v>40637</v>
      </c>
    </row>
    <row r="15" spans="1:8" s="243" customFormat="1" ht="45" customHeight="1">
      <c r="A15" s="244" t="s">
        <v>425</v>
      </c>
      <c r="B15" s="242" t="s">
        <v>440</v>
      </c>
      <c r="C15" s="610">
        <v>40688</v>
      </c>
    </row>
    <row r="16" spans="1:8" s="243" customFormat="1" ht="45" customHeight="1">
      <c r="A16" s="242" t="s">
        <v>425</v>
      </c>
      <c r="B16" s="242" t="s">
        <v>441</v>
      </c>
      <c r="C16" s="609">
        <v>40688</v>
      </c>
    </row>
    <row r="17" spans="1:3" s="243" customFormat="1" ht="45" customHeight="1">
      <c r="A17" s="244" t="s">
        <v>442</v>
      </c>
      <c r="B17" s="242" t="s">
        <v>443</v>
      </c>
      <c r="C17" s="610">
        <v>40695</v>
      </c>
    </row>
    <row r="18" spans="1:3" s="243" customFormat="1" ht="40.15" customHeight="1">
      <c r="A18" s="242" t="s">
        <v>444</v>
      </c>
      <c r="B18" s="242" t="s">
        <v>445</v>
      </c>
      <c r="C18" s="609">
        <v>41032</v>
      </c>
    </row>
    <row r="19" spans="1:3" s="243" customFormat="1" ht="40.15" customHeight="1">
      <c r="A19" s="242" t="s">
        <v>446</v>
      </c>
      <c r="B19" s="242" t="s">
        <v>447</v>
      </c>
      <c r="C19" s="609">
        <v>41207</v>
      </c>
    </row>
    <row r="20" spans="1:3" s="243" customFormat="1" ht="40.15" customHeight="1">
      <c r="A20" s="244" t="s">
        <v>426</v>
      </c>
      <c r="B20" s="242" t="s">
        <v>448</v>
      </c>
      <c r="C20" s="610">
        <v>41339</v>
      </c>
    </row>
    <row r="21" spans="1:3" s="243" customFormat="1" ht="30" customHeight="1">
      <c r="A21" s="242" t="s">
        <v>449</v>
      </c>
      <c r="B21" s="242" t="s">
        <v>450</v>
      </c>
      <c r="C21" s="609">
        <v>41485</v>
      </c>
    </row>
    <row r="22" spans="1:3" s="243" customFormat="1" ht="30" customHeight="1">
      <c r="A22" s="244" t="s">
        <v>451</v>
      </c>
      <c r="B22" s="242" t="s">
        <v>452</v>
      </c>
      <c r="C22" s="610">
        <v>41576</v>
      </c>
    </row>
    <row r="23" spans="1:3" s="243" customFormat="1" ht="40.15" customHeight="1">
      <c r="A23" s="244" t="s">
        <v>453</v>
      </c>
      <c r="B23" s="242" t="s">
        <v>454</v>
      </c>
      <c r="C23" s="610">
        <v>41619</v>
      </c>
    </row>
    <row r="24" spans="1:3" s="243" customFormat="1" ht="30" customHeight="1">
      <c r="A24" s="244" t="s">
        <v>455</v>
      </c>
      <c r="B24" s="242" t="s">
        <v>456</v>
      </c>
      <c r="C24" s="610">
        <v>41718</v>
      </c>
    </row>
    <row r="25" spans="1:3" s="243" customFormat="1" ht="30" customHeight="1">
      <c r="A25" s="242" t="s">
        <v>457</v>
      </c>
      <c r="B25" s="242" t="s">
        <v>456</v>
      </c>
      <c r="C25" s="609">
        <v>41719</v>
      </c>
    </row>
    <row r="26" spans="1:3" s="243" customFormat="1" ht="30" customHeight="1">
      <c r="A26" s="242" t="s">
        <v>458</v>
      </c>
      <c r="B26" s="242" t="s">
        <v>459</v>
      </c>
      <c r="C26" s="609">
        <v>42066</v>
      </c>
    </row>
    <row r="27" spans="1:3" s="243" customFormat="1" ht="30" customHeight="1">
      <c r="A27" s="246" t="s">
        <v>460</v>
      </c>
      <c r="B27" s="613" t="s">
        <v>456</v>
      </c>
      <c r="C27" s="611">
        <v>42429</v>
      </c>
    </row>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sheetData>
  <printOptions horizontalCentered="1" verticalCentered="1"/>
  <pageMargins left="0" right="0" top="0" bottom="0" header="0" footer="0"/>
  <pageSetup paperSize="9" orientation="landscape" r:id="rId1"/>
  <headerFooter alignWithMargins="0">
    <oddFooter>&amp;L&amp;8&amp;F&amp;A</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26" sqref="G26"/>
    </sheetView>
  </sheetViews>
  <sheetFormatPr baseColWidth="10" defaultRowHeight="15"/>
  <cols>
    <col min="1" max="1" width="44.140625" customWidth="1"/>
    <col min="2" max="3" width="12.7109375" customWidth="1"/>
    <col min="4" max="4" width="12.42578125" customWidth="1"/>
    <col min="256" max="256" width="9.85546875" customWidth="1"/>
    <col min="257" max="257" width="46.140625" bestFit="1" customWidth="1"/>
    <col min="258" max="260" width="12.7109375" customWidth="1"/>
    <col min="512" max="512" width="9.85546875" customWidth="1"/>
    <col min="513" max="513" width="46.140625" bestFit="1" customWidth="1"/>
    <col min="514" max="516" width="12.7109375" customWidth="1"/>
    <col min="768" max="768" width="9.85546875" customWidth="1"/>
    <col min="769" max="769" width="46.140625" bestFit="1" customWidth="1"/>
    <col min="770" max="772" width="12.7109375" customWidth="1"/>
    <col min="1024" max="1024" width="9.85546875" customWidth="1"/>
    <col min="1025" max="1025" width="46.140625" bestFit="1" customWidth="1"/>
    <col min="1026" max="1028" width="12.7109375" customWidth="1"/>
    <col min="1280" max="1280" width="9.85546875" customWidth="1"/>
    <col min="1281" max="1281" width="46.140625" bestFit="1" customWidth="1"/>
    <col min="1282" max="1284" width="12.7109375" customWidth="1"/>
    <col min="1536" max="1536" width="9.85546875" customWidth="1"/>
    <col min="1537" max="1537" width="46.140625" bestFit="1" customWidth="1"/>
    <col min="1538" max="1540" width="12.7109375" customWidth="1"/>
    <col min="1792" max="1792" width="9.85546875" customWidth="1"/>
    <col min="1793" max="1793" width="46.140625" bestFit="1" customWidth="1"/>
    <col min="1794" max="1796" width="12.7109375" customWidth="1"/>
    <col min="2048" max="2048" width="9.85546875" customWidth="1"/>
    <col min="2049" max="2049" width="46.140625" bestFit="1" customWidth="1"/>
    <col min="2050" max="2052" width="12.7109375" customWidth="1"/>
    <col min="2304" max="2304" width="9.85546875" customWidth="1"/>
    <col min="2305" max="2305" width="46.140625" bestFit="1" customWidth="1"/>
    <col min="2306" max="2308" width="12.7109375" customWidth="1"/>
    <col min="2560" max="2560" width="9.85546875" customWidth="1"/>
    <col min="2561" max="2561" width="46.140625" bestFit="1" customWidth="1"/>
    <col min="2562" max="2564" width="12.7109375" customWidth="1"/>
    <col min="2816" max="2816" width="9.85546875" customWidth="1"/>
    <col min="2817" max="2817" width="46.140625" bestFit="1" customWidth="1"/>
    <col min="2818" max="2820" width="12.7109375" customWidth="1"/>
    <col min="3072" max="3072" width="9.85546875" customWidth="1"/>
    <col min="3073" max="3073" width="46.140625" bestFit="1" customWidth="1"/>
    <col min="3074" max="3076" width="12.7109375" customWidth="1"/>
    <col min="3328" max="3328" width="9.85546875" customWidth="1"/>
    <col min="3329" max="3329" width="46.140625" bestFit="1" customWidth="1"/>
    <col min="3330" max="3332" width="12.7109375" customWidth="1"/>
    <col min="3584" max="3584" width="9.85546875" customWidth="1"/>
    <col min="3585" max="3585" width="46.140625" bestFit="1" customWidth="1"/>
    <col min="3586" max="3588" width="12.7109375" customWidth="1"/>
    <col min="3840" max="3840" width="9.85546875" customWidth="1"/>
    <col min="3841" max="3841" width="46.140625" bestFit="1" customWidth="1"/>
    <col min="3842" max="3844" width="12.7109375" customWidth="1"/>
    <col min="4096" max="4096" width="9.85546875" customWidth="1"/>
    <col min="4097" max="4097" width="46.140625" bestFit="1" customWidth="1"/>
    <col min="4098" max="4100" width="12.7109375" customWidth="1"/>
    <col min="4352" max="4352" width="9.85546875" customWidth="1"/>
    <col min="4353" max="4353" width="46.140625" bestFit="1" customWidth="1"/>
    <col min="4354" max="4356" width="12.7109375" customWidth="1"/>
    <col min="4608" max="4608" width="9.85546875" customWidth="1"/>
    <col min="4609" max="4609" width="46.140625" bestFit="1" customWidth="1"/>
    <col min="4610" max="4612" width="12.7109375" customWidth="1"/>
    <col min="4864" max="4864" width="9.85546875" customWidth="1"/>
    <col min="4865" max="4865" width="46.140625" bestFit="1" customWidth="1"/>
    <col min="4866" max="4868" width="12.7109375" customWidth="1"/>
    <col min="5120" max="5120" width="9.85546875" customWidth="1"/>
    <col min="5121" max="5121" width="46.140625" bestFit="1" customWidth="1"/>
    <col min="5122" max="5124" width="12.7109375" customWidth="1"/>
    <col min="5376" max="5376" width="9.85546875" customWidth="1"/>
    <col min="5377" max="5377" width="46.140625" bestFit="1" customWidth="1"/>
    <col min="5378" max="5380" width="12.7109375" customWidth="1"/>
    <col min="5632" max="5632" width="9.85546875" customWidth="1"/>
    <col min="5633" max="5633" width="46.140625" bestFit="1" customWidth="1"/>
    <col min="5634" max="5636" width="12.7109375" customWidth="1"/>
    <col min="5888" max="5888" width="9.85546875" customWidth="1"/>
    <col min="5889" max="5889" width="46.140625" bestFit="1" customWidth="1"/>
    <col min="5890" max="5892" width="12.7109375" customWidth="1"/>
    <col min="6144" max="6144" width="9.85546875" customWidth="1"/>
    <col min="6145" max="6145" width="46.140625" bestFit="1" customWidth="1"/>
    <col min="6146" max="6148" width="12.7109375" customWidth="1"/>
    <col min="6400" max="6400" width="9.85546875" customWidth="1"/>
    <col min="6401" max="6401" width="46.140625" bestFit="1" customWidth="1"/>
    <col min="6402" max="6404" width="12.7109375" customWidth="1"/>
    <col min="6656" max="6656" width="9.85546875" customWidth="1"/>
    <col min="6657" max="6657" width="46.140625" bestFit="1" customWidth="1"/>
    <col min="6658" max="6660" width="12.7109375" customWidth="1"/>
    <col min="6912" max="6912" width="9.85546875" customWidth="1"/>
    <col min="6913" max="6913" width="46.140625" bestFit="1" customWidth="1"/>
    <col min="6914" max="6916" width="12.7109375" customWidth="1"/>
    <col min="7168" max="7168" width="9.85546875" customWidth="1"/>
    <col min="7169" max="7169" width="46.140625" bestFit="1" customWidth="1"/>
    <col min="7170" max="7172" width="12.7109375" customWidth="1"/>
    <col min="7424" max="7424" width="9.85546875" customWidth="1"/>
    <col min="7425" max="7425" width="46.140625" bestFit="1" customWidth="1"/>
    <col min="7426" max="7428" width="12.7109375" customWidth="1"/>
    <col min="7680" max="7680" width="9.85546875" customWidth="1"/>
    <col min="7681" max="7681" width="46.140625" bestFit="1" customWidth="1"/>
    <col min="7682" max="7684" width="12.7109375" customWidth="1"/>
    <col min="7936" max="7936" width="9.85546875" customWidth="1"/>
    <col min="7937" max="7937" width="46.140625" bestFit="1" customWidth="1"/>
    <col min="7938" max="7940" width="12.7109375" customWidth="1"/>
    <col min="8192" max="8192" width="9.85546875" customWidth="1"/>
    <col min="8193" max="8193" width="46.140625" bestFit="1" customWidth="1"/>
    <col min="8194" max="8196" width="12.7109375" customWidth="1"/>
    <col min="8448" max="8448" width="9.85546875" customWidth="1"/>
    <col min="8449" max="8449" width="46.140625" bestFit="1" customWidth="1"/>
    <col min="8450" max="8452" width="12.7109375" customWidth="1"/>
    <col min="8704" max="8704" width="9.85546875" customWidth="1"/>
    <col min="8705" max="8705" width="46.140625" bestFit="1" customWidth="1"/>
    <col min="8706" max="8708" width="12.7109375" customWidth="1"/>
    <col min="8960" max="8960" width="9.85546875" customWidth="1"/>
    <col min="8961" max="8961" width="46.140625" bestFit="1" customWidth="1"/>
    <col min="8962" max="8964" width="12.7109375" customWidth="1"/>
    <col min="9216" max="9216" width="9.85546875" customWidth="1"/>
    <col min="9217" max="9217" width="46.140625" bestFit="1" customWidth="1"/>
    <col min="9218" max="9220" width="12.7109375" customWidth="1"/>
    <col min="9472" max="9472" width="9.85546875" customWidth="1"/>
    <col min="9473" max="9473" width="46.140625" bestFit="1" customWidth="1"/>
    <col min="9474" max="9476" width="12.7109375" customWidth="1"/>
    <col min="9728" max="9728" width="9.85546875" customWidth="1"/>
    <col min="9729" max="9729" width="46.140625" bestFit="1" customWidth="1"/>
    <col min="9730" max="9732" width="12.7109375" customWidth="1"/>
    <col min="9984" max="9984" width="9.85546875" customWidth="1"/>
    <col min="9985" max="9985" width="46.140625" bestFit="1" customWidth="1"/>
    <col min="9986" max="9988" width="12.7109375" customWidth="1"/>
    <col min="10240" max="10240" width="9.85546875" customWidth="1"/>
    <col min="10241" max="10241" width="46.140625" bestFit="1" customWidth="1"/>
    <col min="10242" max="10244" width="12.7109375" customWidth="1"/>
    <col min="10496" max="10496" width="9.85546875" customWidth="1"/>
    <col min="10497" max="10497" width="46.140625" bestFit="1" customWidth="1"/>
    <col min="10498" max="10500" width="12.7109375" customWidth="1"/>
    <col min="10752" max="10752" width="9.85546875" customWidth="1"/>
    <col min="10753" max="10753" width="46.140625" bestFit="1" customWidth="1"/>
    <col min="10754" max="10756" width="12.7109375" customWidth="1"/>
    <col min="11008" max="11008" width="9.85546875" customWidth="1"/>
    <col min="11009" max="11009" width="46.140625" bestFit="1" customWidth="1"/>
    <col min="11010" max="11012" width="12.7109375" customWidth="1"/>
    <col min="11264" max="11264" width="9.85546875" customWidth="1"/>
    <col min="11265" max="11265" width="46.140625" bestFit="1" customWidth="1"/>
    <col min="11266" max="11268" width="12.7109375" customWidth="1"/>
    <col min="11520" max="11520" width="9.85546875" customWidth="1"/>
    <col min="11521" max="11521" width="46.140625" bestFit="1" customWidth="1"/>
    <col min="11522" max="11524" width="12.7109375" customWidth="1"/>
    <col min="11776" max="11776" width="9.85546875" customWidth="1"/>
    <col min="11777" max="11777" width="46.140625" bestFit="1" customWidth="1"/>
    <col min="11778" max="11780" width="12.7109375" customWidth="1"/>
    <col min="12032" max="12032" width="9.85546875" customWidth="1"/>
    <col min="12033" max="12033" width="46.140625" bestFit="1" customWidth="1"/>
    <col min="12034" max="12036" width="12.7109375" customWidth="1"/>
    <col min="12288" max="12288" width="9.85546875" customWidth="1"/>
    <col min="12289" max="12289" width="46.140625" bestFit="1" customWidth="1"/>
    <col min="12290" max="12292" width="12.7109375" customWidth="1"/>
    <col min="12544" max="12544" width="9.85546875" customWidth="1"/>
    <col min="12545" max="12545" width="46.140625" bestFit="1" customWidth="1"/>
    <col min="12546" max="12548" width="12.7109375" customWidth="1"/>
    <col min="12800" max="12800" width="9.85546875" customWidth="1"/>
    <col min="12801" max="12801" width="46.140625" bestFit="1" customWidth="1"/>
    <col min="12802" max="12804" width="12.7109375" customWidth="1"/>
    <col min="13056" max="13056" width="9.85546875" customWidth="1"/>
    <col min="13057" max="13057" width="46.140625" bestFit="1" customWidth="1"/>
    <col min="13058" max="13060" width="12.7109375" customWidth="1"/>
    <col min="13312" max="13312" width="9.85546875" customWidth="1"/>
    <col min="13313" max="13313" width="46.140625" bestFit="1" customWidth="1"/>
    <col min="13314" max="13316" width="12.7109375" customWidth="1"/>
    <col min="13568" max="13568" width="9.85546875" customWidth="1"/>
    <col min="13569" max="13569" width="46.140625" bestFit="1" customWidth="1"/>
    <col min="13570" max="13572" width="12.7109375" customWidth="1"/>
    <col min="13824" max="13824" width="9.85546875" customWidth="1"/>
    <col min="13825" max="13825" width="46.140625" bestFit="1" customWidth="1"/>
    <col min="13826" max="13828" width="12.7109375" customWidth="1"/>
    <col min="14080" max="14080" width="9.85546875" customWidth="1"/>
    <col min="14081" max="14081" width="46.140625" bestFit="1" customWidth="1"/>
    <col min="14082" max="14084" width="12.7109375" customWidth="1"/>
    <col min="14336" max="14336" width="9.85546875" customWidth="1"/>
    <col min="14337" max="14337" width="46.140625" bestFit="1" customWidth="1"/>
    <col min="14338" max="14340" width="12.7109375" customWidth="1"/>
    <col min="14592" max="14592" width="9.85546875" customWidth="1"/>
    <col min="14593" max="14593" width="46.140625" bestFit="1" customWidth="1"/>
    <col min="14594" max="14596" width="12.7109375" customWidth="1"/>
    <col min="14848" max="14848" width="9.85546875" customWidth="1"/>
    <col min="14849" max="14849" width="46.140625" bestFit="1" customWidth="1"/>
    <col min="14850" max="14852" width="12.7109375" customWidth="1"/>
    <col min="15104" max="15104" width="9.85546875" customWidth="1"/>
    <col min="15105" max="15105" width="46.140625" bestFit="1" customWidth="1"/>
    <col min="15106" max="15108" width="12.7109375" customWidth="1"/>
    <col min="15360" max="15360" width="9.85546875" customWidth="1"/>
    <col min="15361" max="15361" width="46.140625" bestFit="1" customWidth="1"/>
    <col min="15362" max="15364" width="12.7109375" customWidth="1"/>
    <col min="15616" max="15616" width="9.85546875" customWidth="1"/>
    <col min="15617" max="15617" width="46.140625" bestFit="1" customWidth="1"/>
    <col min="15618" max="15620" width="12.7109375" customWidth="1"/>
    <col min="15872" max="15872" width="9.85546875" customWidth="1"/>
    <col min="15873" max="15873" width="46.140625" bestFit="1" customWidth="1"/>
    <col min="15874" max="15876" width="12.7109375" customWidth="1"/>
    <col min="16128" max="16128" width="9.85546875" customWidth="1"/>
    <col min="16129" max="16129" width="46.140625" bestFit="1" customWidth="1"/>
    <col min="16130" max="16132" width="12.7109375" customWidth="1"/>
  </cols>
  <sheetData>
    <row r="1" spans="1:7" s="6" customFormat="1" ht="55.15" customHeight="1">
      <c r="A1" s="15" t="s">
        <v>461</v>
      </c>
      <c r="B1" s="15"/>
      <c r="C1" s="15"/>
      <c r="D1" s="15"/>
      <c r="E1" s="15"/>
      <c r="F1" s="232"/>
      <c r="G1" s="232"/>
    </row>
    <row r="2" spans="1:7" ht="15.75" thickBot="1"/>
    <row r="3" spans="1:7" s="6" customFormat="1" ht="19.899999999999999" customHeight="1" thickBot="1">
      <c r="A3" s="237"/>
      <c r="B3" s="782" t="s">
        <v>412</v>
      </c>
      <c r="C3" s="783" t="s">
        <v>413</v>
      </c>
      <c r="D3" s="782" t="s">
        <v>182</v>
      </c>
    </row>
    <row r="4" spans="1:7" s="238" customFormat="1" ht="19.899999999999999" customHeight="1">
      <c r="A4" s="239" t="s">
        <v>462</v>
      </c>
      <c r="B4" s="399">
        <v>22</v>
      </c>
      <c r="C4" s="400">
        <v>64</v>
      </c>
      <c r="D4" s="405">
        <v>86</v>
      </c>
    </row>
    <row r="5" spans="1:7" s="238" customFormat="1" ht="19.899999999999999" customHeight="1">
      <c r="A5" s="240" t="s">
        <v>463</v>
      </c>
      <c r="B5" s="401">
        <v>6</v>
      </c>
      <c r="C5" s="402">
        <v>4</v>
      </c>
      <c r="D5" s="406">
        <v>10</v>
      </c>
    </row>
    <row r="6" spans="1:7" s="238" customFormat="1" ht="19.899999999999999" customHeight="1">
      <c r="A6" s="240" t="s">
        <v>464</v>
      </c>
      <c r="B6" s="401">
        <v>2</v>
      </c>
      <c r="C6" s="402">
        <v>2</v>
      </c>
      <c r="D6" s="406">
        <v>4</v>
      </c>
    </row>
    <row r="7" spans="1:7" s="238" customFormat="1" ht="19.899999999999999" customHeight="1">
      <c r="A7" s="241" t="s">
        <v>465</v>
      </c>
      <c r="B7" s="403">
        <v>10</v>
      </c>
      <c r="C7" s="404">
        <v>15</v>
      </c>
      <c r="D7" s="406">
        <v>25</v>
      </c>
    </row>
    <row r="8" spans="1:7" s="6" customFormat="1" ht="19.899999999999999" customHeight="1" thickBot="1">
      <c r="A8" s="241" t="s">
        <v>97</v>
      </c>
      <c r="B8" s="403">
        <v>3</v>
      </c>
      <c r="C8" s="404">
        <v>2</v>
      </c>
      <c r="D8" s="407">
        <v>5</v>
      </c>
    </row>
    <row r="9" spans="1:7" ht="19.899999999999999" customHeight="1" thickBot="1">
      <c r="A9" s="779" t="s">
        <v>182</v>
      </c>
      <c r="B9" s="780">
        <v>43</v>
      </c>
      <c r="C9" s="1047">
        <v>87</v>
      </c>
      <c r="D9" s="780">
        <v>130</v>
      </c>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3" sqref="B3"/>
    </sheetView>
  </sheetViews>
  <sheetFormatPr baseColWidth="10" defaultRowHeight="15"/>
  <cols>
    <col min="1" max="1" width="44.42578125" bestFit="1" customWidth="1"/>
    <col min="2" max="2" width="15.28515625" customWidth="1"/>
    <col min="257" max="257" width="44.42578125" bestFit="1" customWidth="1"/>
    <col min="258" max="258" width="15.28515625" customWidth="1"/>
    <col min="513" max="513" width="44.42578125" bestFit="1" customWidth="1"/>
    <col min="514" max="514" width="15.28515625" customWidth="1"/>
    <col min="769" max="769" width="44.42578125" bestFit="1" customWidth="1"/>
    <col min="770" max="770" width="15.28515625" customWidth="1"/>
    <col min="1025" max="1025" width="44.42578125" bestFit="1" customWidth="1"/>
    <col min="1026" max="1026" width="15.28515625" customWidth="1"/>
    <col min="1281" max="1281" width="44.42578125" bestFit="1" customWidth="1"/>
    <col min="1282" max="1282" width="15.28515625" customWidth="1"/>
    <col min="1537" max="1537" width="44.42578125" bestFit="1" customWidth="1"/>
    <col min="1538" max="1538" width="15.28515625" customWidth="1"/>
    <col min="1793" max="1793" width="44.42578125" bestFit="1" customWidth="1"/>
    <col min="1794" max="1794" width="15.28515625" customWidth="1"/>
    <col min="2049" max="2049" width="44.42578125" bestFit="1" customWidth="1"/>
    <col min="2050" max="2050" width="15.28515625" customWidth="1"/>
    <col min="2305" max="2305" width="44.42578125" bestFit="1" customWidth="1"/>
    <col min="2306" max="2306" width="15.28515625" customWidth="1"/>
    <col min="2561" max="2561" width="44.42578125" bestFit="1" customWidth="1"/>
    <col min="2562" max="2562" width="15.28515625" customWidth="1"/>
    <col min="2817" max="2817" width="44.42578125" bestFit="1" customWidth="1"/>
    <col min="2818" max="2818" width="15.28515625" customWidth="1"/>
    <col min="3073" max="3073" width="44.42578125" bestFit="1" customWidth="1"/>
    <col min="3074" max="3074" width="15.28515625" customWidth="1"/>
    <col min="3329" max="3329" width="44.42578125" bestFit="1" customWidth="1"/>
    <col min="3330" max="3330" width="15.28515625" customWidth="1"/>
    <col min="3585" max="3585" width="44.42578125" bestFit="1" customWidth="1"/>
    <col min="3586" max="3586" width="15.28515625" customWidth="1"/>
    <col min="3841" max="3841" width="44.42578125" bestFit="1" customWidth="1"/>
    <col min="3842" max="3842" width="15.28515625" customWidth="1"/>
    <col min="4097" max="4097" width="44.42578125" bestFit="1" customWidth="1"/>
    <col min="4098" max="4098" width="15.28515625" customWidth="1"/>
    <col min="4353" max="4353" width="44.42578125" bestFit="1" customWidth="1"/>
    <col min="4354" max="4354" width="15.28515625" customWidth="1"/>
    <col min="4609" max="4609" width="44.42578125" bestFit="1" customWidth="1"/>
    <col min="4610" max="4610" width="15.28515625" customWidth="1"/>
    <col min="4865" max="4865" width="44.42578125" bestFit="1" customWidth="1"/>
    <col min="4866" max="4866" width="15.28515625" customWidth="1"/>
    <col min="5121" max="5121" width="44.42578125" bestFit="1" customWidth="1"/>
    <col min="5122" max="5122" width="15.28515625" customWidth="1"/>
    <col min="5377" max="5377" width="44.42578125" bestFit="1" customWidth="1"/>
    <col min="5378" max="5378" width="15.28515625" customWidth="1"/>
    <col min="5633" max="5633" width="44.42578125" bestFit="1" customWidth="1"/>
    <col min="5634" max="5634" width="15.28515625" customWidth="1"/>
    <col min="5889" max="5889" width="44.42578125" bestFit="1" customWidth="1"/>
    <col min="5890" max="5890" width="15.28515625" customWidth="1"/>
    <col min="6145" max="6145" width="44.42578125" bestFit="1" customWidth="1"/>
    <col min="6146" max="6146" width="15.28515625" customWidth="1"/>
    <col min="6401" max="6401" width="44.42578125" bestFit="1" customWidth="1"/>
    <col min="6402" max="6402" width="15.28515625" customWidth="1"/>
    <col min="6657" max="6657" width="44.42578125" bestFit="1" customWidth="1"/>
    <col min="6658" max="6658" width="15.28515625" customWidth="1"/>
    <col min="6913" max="6913" width="44.42578125" bestFit="1" customWidth="1"/>
    <col min="6914" max="6914" width="15.28515625" customWidth="1"/>
    <col min="7169" max="7169" width="44.42578125" bestFit="1" customWidth="1"/>
    <col min="7170" max="7170" width="15.28515625" customWidth="1"/>
    <col min="7425" max="7425" width="44.42578125" bestFit="1" customWidth="1"/>
    <col min="7426" max="7426" width="15.28515625" customWidth="1"/>
    <col min="7681" max="7681" width="44.42578125" bestFit="1" customWidth="1"/>
    <col min="7682" max="7682" width="15.28515625" customWidth="1"/>
    <col min="7937" max="7937" width="44.42578125" bestFit="1" customWidth="1"/>
    <col min="7938" max="7938" width="15.28515625" customWidth="1"/>
    <col min="8193" max="8193" width="44.42578125" bestFit="1" customWidth="1"/>
    <col min="8194" max="8194" width="15.28515625" customWidth="1"/>
    <col min="8449" max="8449" width="44.42578125" bestFit="1" customWidth="1"/>
    <col min="8450" max="8450" width="15.28515625" customWidth="1"/>
    <col min="8705" max="8705" width="44.42578125" bestFit="1" customWidth="1"/>
    <col min="8706" max="8706" width="15.28515625" customWidth="1"/>
    <col min="8961" max="8961" width="44.42578125" bestFit="1" customWidth="1"/>
    <col min="8962" max="8962" width="15.28515625" customWidth="1"/>
    <col min="9217" max="9217" width="44.42578125" bestFit="1" customWidth="1"/>
    <col min="9218" max="9218" width="15.28515625" customWidth="1"/>
    <col min="9473" max="9473" width="44.42578125" bestFit="1" customWidth="1"/>
    <col min="9474" max="9474" width="15.28515625" customWidth="1"/>
    <col min="9729" max="9729" width="44.42578125" bestFit="1" customWidth="1"/>
    <col min="9730" max="9730" width="15.28515625" customWidth="1"/>
    <col min="9985" max="9985" width="44.42578125" bestFit="1" customWidth="1"/>
    <col min="9986" max="9986" width="15.28515625" customWidth="1"/>
    <col min="10241" max="10241" width="44.42578125" bestFit="1" customWidth="1"/>
    <col min="10242" max="10242" width="15.28515625" customWidth="1"/>
    <col min="10497" max="10497" width="44.42578125" bestFit="1" customWidth="1"/>
    <col min="10498" max="10498" width="15.28515625" customWidth="1"/>
    <col min="10753" max="10753" width="44.42578125" bestFit="1" customWidth="1"/>
    <col min="10754" max="10754" width="15.28515625" customWidth="1"/>
    <col min="11009" max="11009" width="44.42578125" bestFit="1" customWidth="1"/>
    <col min="11010" max="11010" width="15.28515625" customWidth="1"/>
    <col min="11265" max="11265" width="44.42578125" bestFit="1" customWidth="1"/>
    <col min="11266" max="11266" width="15.28515625" customWidth="1"/>
    <col min="11521" max="11521" width="44.42578125" bestFit="1" customWidth="1"/>
    <col min="11522" max="11522" width="15.28515625" customWidth="1"/>
    <col min="11777" max="11777" width="44.42578125" bestFit="1" customWidth="1"/>
    <col min="11778" max="11778" width="15.28515625" customWidth="1"/>
    <col min="12033" max="12033" width="44.42578125" bestFit="1" customWidth="1"/>
    <col min="12034" max="12034" width="15.28515625" customWidth="1"/>
    <col min="12289" max="12289" width="44.42578125" bestFit="1" customWidth="1"/>
    <col min="12290" max="12290" width="15.28515625" customWidth="1"/>
    <col min="12545" max="12545" width="44.42578125" bestFit="1" customWidth="1"/>
    <col min="12546" max="12546" width="15.28515625" customWidth="1"/>
    <col min="12801" max="12801" width="44.42578125" bestFit="1" customWidth="1"/>
    <col min="12802" max="12802" width="15.28515625" customWidth="1"/>
    <col min="13057" max="13057" width="44.42578125" bestFit="1" customWidth="1"/>
    <col min="13058" max="13058" width="15.28515625" customWidth="1"/>
    <col min="13313" max="13313" width="44.42578125" bestFit="1" customWidth="1"/>
    <col min="13314" max="13314" width="15.28515625" customWidth="1"/>
    <col min="13569" max="13569" width="44.42578125" bestFit="1" customWidth="1"/>
    <col min="13570" max="13570" width="15.28515625" customWidth="1"/>
    <col min="13825" max="13825" width="44.42578125" bestFit="1" customWidth="1"/>
    <col min="13826" max="13826" width="15.28515625" customWidth="1"/>
    <col min="14081" max="14081" width="44.42578125" bestFit="1" customWidth="1"/>
    <col min="14082" max="14082" width="15.28515625" customWidth="1"/>
    <col min="14337" max="14337" width="44.42578125" bestFit="1" customWidth="1"/>
    <col min="14338" max="14338" width="15.28515625" customWidth="1"/>
    <col min="14593" max="14593" width="44.42578125" bestFit="1" customWidth="1"/>
    <col min="14594" max="14594" width="15.28515625" customWidth="1"/>
    <col min="14849" max="14849" width="44.42578125" bestFit="1" customWidth="1"/>
    <col min="14850" max="14850" width="15.28515625" customWidth="1"/>
    <col min="15105" max="15105" width="44.42578125" bestFit="1" customWidth="1"/>
    <col min="15106" max="15106" width="15.28515625" customWidth="1"/>
    <col min="15361" max="15361" width="44.42578125" bestFit="1" customWidth="1"/>
    <col min="15362" max="15362" width="15.28515625" customWidth="1"/>
    <col min="15617" max="15617" width="44.42578125" bestFit="1" customWidth="1"/>
    <col min="15618" max="15618" width="15.28515625" customWidth="1"/>
    <col min="15873" max="15873" width="44.42578125" bestFit="1" customWidth="1"/>
    <col min="15874" max="15874" width="15.28515625" customWidth="1"/>
    <col min="16129" max="16129" width="44.42578125" bestFit="1" customWidth="1"/>
    <col min="16130" max="16130" width="15.28515625" customWidth="1"/>
  </cols>
  <sheetData>
    <row r="1" spans="1:7" s="6" customFormat="1" ht="55.15" customHeight="1">
      <c r="A1" s="15" t="s">
        <v>466</v>
      </c>
      <c r="B1" s="15"/>
      <c r="C1" s="15"/>
      <c r="D1" s="15"/>
      <c r="E1" s="232"/>
      <c r="F1" s="232"/>
      <c r="G1" s="232"/>
    </row>
    <row r="2" spans="1:7" ht="15.75" thickBot="1"/>
    <row r="3" spans="1:7" ht="19.899999999999999" customHeight="1" thickBot="1">
      <c r="A3" s="6"/>
      <c r="B3" s="1155" t="s">
        <v>37</v>
      </c>
    </row>
    <row r="4" spans="1:7" s="238" customFormat="1" ht="19.899999999999999" customHeight="1">
      <c r="A4" s="248" t="s">
        <v>467</v>
      </c>
      <c r="B4" s="409">
        <v>44</v>
      </c>
    </row>
    <row r="5" spans="1:7" s="238" customFormat="1" ht="19.899999999999999" customHeight="1">
      <c r="A5" s="249" t="s">
        <v>468</v>
      </c>
      <c r="B5" s="401">
        <v>118</v>
      </c>
    </row>
    <row r="6" spans="1:7" s="238" customFormat="1" ht="19.899999999999999" customHeight="1" thickBot="1">
      <c r="A6" s="408" t="s">
        <v>469</v>
      </c>
      <c r="B6" s="410">
        <v>35</v>
      </c>
    </row>
    <row r="7" spans="1:7" ht="19.899999999999999" customHeight="1" thickBot="1">
      <c r="A7" s="784" t="s">
        <v>58</v>
      </c>
      <c r="B7" s="785">
        <f>SUM(B4:B6)</f>
        <v>197</v>
      </c>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H19" sqref="H19"/>
    </sheetView>
  </sheetViews>
  <sheetFormatPr baseColWidth="10" defaultRowHeight="15"/>
  <cols>
    <col min="1" max="1" width="39.85546875" customWidth="1"/>
    <col min="2" max="2" width="16.7109375" bestFit="1" customWidth="1"/>
    <col min="257" max="257" width="62.28515625" customWidth="1"/>
    <col min="258" max="258" width="16.7109375" bestFit="1" customWidth="1"/>
    <col min="513" max="513" width="62.28515625" customWidth="1"/>
    <col min="514" max="514" width="16.7109375" bestFit="1" customWidth="1"/>
    <col min="769" max="769" width="62.28515625" customWidth="1"/>
    <col min="770" max="770" width="16.7109375" bestFit="1" customWidth="1"/>
    <col min="1025" max="1025" width="62.28515625" customWidth="1"/>
    <col min="1026" max="1026" width="16.7109375" bestFit="1" customWidth="1"/>
    <col min="1281" max="1281" width="62.28515625" customWidth="1"/>
    <col min="1282" max="1282" width="16.7109375" bestFit="1" customWidth="1"/>
    <col min="1537" max="1537" width="62.28515625" customWidth="1"/>
    <col min="1538" max="1538" width="16.7109375" bestFit="1" customWidth="1"/>
    <col min="1793" max="1793" width="62.28515625" customWidth="1"/>
    <col min="1794" max="1794" width="16.7109375" bestFit="1" customWidth="1"/>
    <col min="2049" max="2049" width="62.28515625" customWidth="1"/>
    <col min="2050" max="2050" width="16.7109375" bestFit="1" customWidth="1"/>
    <col min="2305" max="2305" width="62.28515625" customWidth="1"/>
    <col min="2306" max="2306" width="16.7109375" bestFit="1" customWidth="1"/>
    <col min="2561" max="2561" width="62.28515625" customWidth="1"/>
    <col min="2562" max="2562" width="16.7109375" bestFit="1" customWidth="1"/>
    <col min="2817" max="2817" width="62.28515625" customWidth="1"/>
    <col min="2818" max="2818" width="16.7109375" bestFit="1" customWidth="1"/>
    <col min="3073" max="3073" width="62.28515625" customWidth="1"/>
    <col min="3074" max="3074" width="16.7109375" bestFit="1" customWidth="1"/>
    <col min="3329" max="3329" width="62.28515625" customWidth="1"/>
    <col min="3330" max="3330" width="16.7109375" bestFit="1" customWidth="1"/>
    <col min="3585" max="3585" width="62.28515625" customWidth="1"/>
    <col min="3586" max="3586" width="16.7109375" bestFit="1" customWidth="1"/>
    <col min="3841" max="3841" width="62.28515625" customWidth="1"/>
    <col min="3842" max="3842" width="16.7109375" bestFit="1" customWidth="1"/>
    <col min="4097" max="4097" width="62.28515625" customWidth="1"/>
    <col min="4098" max="4098" width="16.7109375" bestFit="1" customWidth="1"/>
    <col min="4353" max="4353" width="62.28515625" customWidth="1"/>
    <col min="4354" max="4354" width="16.7109375" bestFit="1" customWidth="1"/>
    <col min="4609" max="4609" width="62.28515625" customWidth="1"/>
    <col min="4610" max="4610" width="16.7109375" bestFit="1" customWidth="1"/>
    <col min="4865" max="4865" width="62.28515625" customWidth="1"/>
    <col min="4866" max="4866" width="16.7109375" bestFit="1" customWidth="1"/>
    <col min="5121" max="5121" width="62.28515625" customWidth="1"/>
    <col min="5122" max="5122" width="16.7109375" bestFit="1" customWidth="1"/>
    <col min="5377" max="5377" width="62.28515625" customWidth="1"/>
    <col min="5378" max="5378" width="16.7109375" bestFit="1" customWidth="1"/>
    <col min="5633" max="5633" width="62.28515625" customWidth="1"/>
    <col min="5634" max="5634" width="16.7109375" bestFit="1" customWidth="1"/>
    <col min="5889" max="5889" width="62.28515625" customWidth="1"/>
    <col min="5890" max="5890" width="16.7109375" bestFit="1" customWidth="1"/>
    <col min="6145" max="6145" width="62.28515625" customWidth="1"/>
    <col min="6146" max="6146" width="16.7109375" bestFit="1" customWidth="1"/>
    <col min="6401" max="6401" width="62.28515625" customWidth="1"/>
    <col min="6402" max="6402" width="16.7109375" bestFit="1" customWidth="1"/>
    <col min="6657" max="6657" width="62.28515625" customWidth="1"/>
    <col min="6658" max="6658" width="16.7109375" bestFit="1" customWidth="1"/>
    <col min="6913" max="6913" width="62.28515625" customWidth="1"/>
    <col min="6914" max="6914" width="16.7109375" bestFit="1" customWidth="1"/>
    <col min="7169" max="7169" width="62.28515625" customWidth="1"/>
    <col min="7170" max="7170" width="16.7109375" bestFit="1" customWidth="1"/>
    <col min="7425" max="7425" width="62.28515625" customWidth="1"/>
    <col min="7426" max="7426" width="16.7109375" bestFit="1" customWidth="1"/>
    <col min="7681" max="7681" width="62.28515625" customWidth="1"/>
    <col min="7682" max="7682" width="16.7109375" bestFit="1" customWidth="1"/>
    <col min="7937" max="7937" width="62.28515625" customWidth="1"/>
    <col min="7938" max="7938" width="16.7109375" bestFit="1" customWidth="1"/>
    <col min="8193" max="8193" width="62.28515625" customWidth="1"/>
    <col min="8194" max="8194" width="16.7109375" bestFit="1" customWidth="1"/>
    <col min="8449" max="8449" width="62.28515625" customWidth="1"/>
    <col min="8450" max="8450" width="16.7109375" bestFit="1" customWidth="1"/>
    <col min="8705" max="8705" width="62.28515625" customWidth="1"/>
    <col min="8706" max="8706" width="16.7109375" bestFit="1" customWidth="1"/>
    <col min="8961" max="8961" width="62.28515625" customWidth="1"/>
    <col min="8962" max="8962" width="16.7109375" bestFit="1" customWidth="1"/>
    <col min="9217" max="9217" width="62.28515625" customWidth="1"/>
    <col min="9218" max="9218" width="16.7109375" bestFit="1" customWidth="1"/>
    <col min="9473" max="9473" width="62.28515625" customWidth="1"/>
    <col min="9474" max="9474" width="16.7109375" bestFit="1" customWidth="1"/>
    <col min="9729" max="9729" width="62.28515625" customWidth="1"/>
    <col min="9730" max="9730" width="16.7109375" bestFit="1" customWidth="1"/>
    <col min="9985" max="9985" width="62.28515625" customWidth="1"/>
    <col min="9986" max="9986" width="16.7109375" bestFit="1" customWidth="1"/>
    <col min="10241" max="10241" width="62.28515625" customWidth="1"/>
    <col min="10242" max="10242" width="16.7109375" bestFit="1" customWidth="1"/>
    <col min="10497" max="10497" width="62.28515625" customWidth="1"/>
    <col min="10498" max="10498" width="16.7109375" bestFit="1" customWidth="1"/>
    <col min="10753" max="10753" width="62.28515625" customWidth="1"/>
    <col min="10754" max="10754" width="16.7109375" bestFit="1" customWidth="1"/>
    <col min="11009" max="11009" width="62.28515625" customWidth="1"/>
    <col min="11010" max="11010" width="16.7109375" bestFit="1" customWidth="1"/>
    <col min="11265" max="11265" width="62.28515625" customWidth="1"/>
    <col min="11266" max="11266" width="16.7109375" bestFit="1" customWidth="1"/>
    <col min="11521" max="11521" width="62.28515625" customWidth="1"/>
    <col min="11522" max="11522" width="16.7109375" bestFit="1" customWidth="1"/>
    <col min="11777" max="11777" width="62.28515625" customWidth="1"/>
    <col min="11778" max="11778" width="16.7109375" bestFit="1" customWidth="1"/>
    <col min="12033" max="12033" width="62.28515625" customWidth="1"/>
    <col min="12034" max="12034" width="16.7109375" bestFit="1" customWidth="1"/>
    <col min="12289" max="12289" width="62.28515625" customWidth="1"/>
    <col min="12290" max="12290" width="16.7109375" bestFit="1" customWidth="1"/>
    <col min="12545" max="12545" width="62.28515625" customWidth="1"/>
    <col min="12546" max="12546" width="16.7109375" bestFit="1" customWidth="1"/>
    <col min="12801" max="12801" width="62.28515625" customWidth="1"/>
    <col min="12802" max="12802" width="16.7109375" bestFit="1" customWidth="1"/>
    <col min="13057" max="13057" width="62.28515625" customWidth="1"/>
    <col min="13058" max="13058" width="16.7109375" bestFit="1" customWidth="1"/>
    <col min="13313" max="13313" width="62.28515625" customWidth="1"/>
    <col min="13314" max="13314" width="16.7109375" bestFit="1" customWidth="1"/>
    <col min="13569" max="13569" width="62.28515625" customWidth="1"/>
    <col min="13570" max="13570" width="16.7109375" bestFit="1" customWidth="1"/>
    <col min="13825" max="13825" width="62.28515625" customWidth="1"/>
    <col min="13826" max="13826" width="16.7109375" bestFit="1" customWidth="1"/>
    <col min="14081" max="14081" width="62.28515625" customWidth="1"/>
    <col min="14082" max="14082" width="16.7109375" bestFit="1" customWidth="1"/>
    <col min="14337" max="14337" width="62.28515625" customWidth="1"/>
    <col min="14338" max="14338" width="16.7109375" bestFit="1" customWidth="1"/>
    <col min="14593" max="14593" width="62.28515625" customWidth="1"/>
    <col min="14594" max="14594" width="16.7109375" bestFit="1" customWidth="1"/>
    <col min="14849" max="14849" width="62.28515625" customWidth="1"/>
    <col min="14850" max="14850" width="16.7109375" bestFit="1" customWidth="1"/>
    <col min="15105" max="15105" width="62.28515625" customWidth="1"/>
    <col min="15106" max="15106" width="16.7109375" bestFit="1" customWidth="1"/>
    <col min="15361" max="15361" width="62.28515625" customWidth="1"/>
    <col min="15362" max="15362" width="16.7109375" bestFit="1" customWidth="1"/>
    <col min="15617" max="15617" width="62.28515625" customWidth="1"/>
    <col min="15618" max="15618" width="16.7109375" bestFit="1" customWidth="1"/>
    <col min="15873" max="15873" width="62.28515625" customWidth="1"/>
    <col min="15874" max="15874" width="16.7109375" bestFit="1" customWidth="1"/>
    <col min="16129" max="16129" width="62.28515625" customWidth="1"/>
    <col min="16130" max="16130" width="16.7109375" bestFit="1" customWidth="1"/>
  </cols>
  <sheetData>
    <row r="1" spans="1:7" s="6" customFormat="1" ht="55.15" customHeight="1">
      <c r="A1" s="15" t="s">
        <v>676</v>
      </c>
      <c r="B1" s="15"/>
      <c r="C1" s="15"/>
      <c r="D1" s="232"/>
      <c r="E1" s="232"/>
      <c r="F1" s="232"/>
      <c r="G1" s="232"/>
    </row>
    <row r="2" spans="1:7" ht="15.75" thickBot="1"/>
    <row r="3" spans="1:7" s="6" customFormat="1" ht="18" customHeight="1">
      <c r="A3" s="413" t="s">
        <v>686</v>
      </c>
      <c r="B3" s="414" t="s">
        <v>687</v>
      </c>
    </row>
    <row r="4" spans="1:7" s="6" customFormat="1" ht="18" customHeight="1">
      <c r="A4" s="411" t="s">
        <v>470</v>
      </c>
      <c r="B4" s="412">
        <v>3</v>
      </c>
    </row>
    <row r="5" spans="1:7" s="6" customFormat="1" ht="18" customHeight="1">
      <c r="A5" s="411" t="s">
        <v>471</v>
      </c>
      <c r="B5" s="412">
        <v>1</v>
      </c>
    </row>
    <row r="6" spans="1:7" s="6" customFormat="1" ht="18" customHeight="1">
      <c r="A6" s="411" t="s">
        <v>472</v>
      </c>
      <c r="B6" s="412">
        <v>3</v>
      </c>
    </row>
    <row r="7" spans="1:7" s="6" customFormat="1" ht="18" customHeight="1">
      <c r="A7" s="411" t="s">
        <v>473</v>
      </c>
      <c r="B7" s="412">
        <v>1</v>
      </c>
    </row>
    <row r="8" spans="1:7" s="6" customFormat="1" ht="18" customHeight="1">
      <c r="A8" s="411" t="s">
        <v>21</v>
      </c>
      <c r="B8" s="412">
        <v>64</v>
      </c>
    </row>
    <row r="9" spans="1:7" s="6" customFormat="1" ht="18" customHeight="1">
      <c r="A9" s="411" t="s">
        <v>23</v>
      </c>
      <c r="B9" s="412">
        <v>74</v>
      </c>
    </row>
    <row r="10" spans="1:7" s="6" customFormat="1" ht="18" customHeight="1">
      <c r="A10" s="411" t="s">
        <v>24</v>
      </c>
      <c r="B10" s="412">
        <v>3</v>
      </c>
    </row>
    <row r="11" spans="1:7" s="6" customFormat="1" ht="18" customHeight="1">
      <c r="A11" s="411" t="s">
        <v>25</v>
      </c>
      <c r="B11" s="412">
        <v>290</v>
      </c>
    </row>
    <row r="12" spans="1:7" s="6" customFormat="1" ht="18" customHeight="1">
      <c r="A12" s="411" t="s">
        <v>26</v>
      </c>
      <c r="B12" s="412">
        <v>21</v>
      </c>
    </row>
    <row r="13" spans="1:7" s="6" customFormat="1" ht="18" customHeight="1">
      <c r="A13" s="411" t="s">
        <v>22</v>
      </c>
      <c r="B13" s="412">
        <v>4</v>
      </c>
    </row>
    <row r="14" spans="1:7" s="6" customFormat="1" ht="18" customHeight="1">
      <c r="A14" s="411" t="s">
        <v>27</v>
      </c>
      <c r="B14" s="412">
        <v>1</v>
      </c>
    </row>
    <row r="15" spans="1:7" s="6" customFormat="1" ht="18" customHeight="1">
      <c r="A15" s="411" t="s">
        <v>28</v>
      </c>
      <c r="B15" s="412">
        <v>686</v>
      </c>
    </row>
    <row r="16" spans="1:7" s="6" customFormat="1" ht="18" customHeight="1">
      <c r="A16" s="411" t="s">
        <v>29</v>
      </c>
      <c r="B16" s="412">
        <v>61</v>
      </c>
    </row>
    <row r="17" spans="1:2" s="6" customFormat="1" ht="18" customHeight="1">
      <c r="A17" s="411" t="s">
        <v>30</v>
      </c>
      <c r="B17" s="412">
        <v>2</v>
      </c>
    </row>
    <row r="18" spans="1:2" s="6" customFormat="1" ht="18" customHeight="1">
      <c r="A18" s="411" t="s">
        <v>31</v>
      </c>
      <c r="B18" s="412">
        <v>18</v>
      </c>
    </row>
    <row r="19" spans="1:2" s="6" customFormat="1" ht="18" customHeight="1">
      <c r="A19" s="411" t="s">
        <v>32</v>
      </c>
      <c r="B19" s="412">
        <v>3</v>
      </c>
    </row>
    <row r="20" spans="1:2" s="6" customFormat="1" ht="18" customHeight="1">
      <c r="A20" s="411" t="s">
        <v>475</v>
      </c>
      <c r="B20" s="412">
        <v>1</v>
      </c>
    </row>
    <row r="21" spans="1:2" s="6" customFormat="1" ht="18" customHeight="1">
      <c r="A21" s="411" t="s">
        <v>474</v>
      </c>
      <c r="B21" s="412">
        <v>1</v>
      </c>
    </row>
    <row r="22" spans="1:2" s="6" customFormat="1" ht="18" customHeight="1" thickBot="1">
      <c r="A22" s="415" t="s">
        <v>58</v>
      </c>
      <c r="B22" s="416">
        <v>1237</v>
      </c>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E6" sqref="E6"/>
    </sheetView>
  </sheetViews>
  <sheetFormatPr baseColWidth="10" defaultRowHeight="15"/>
  <cols>
    <col min="1" max="1" width="32.7109375" customWidth="1"/>
    <col min="2" max="2" width="14.85546875" customWidth="1"/>
    <col min="3" max="3" width="14.28515625" customWidth="1"/>
    <col min="257" max="257" width="34.7109375" customWidth="1"/>
    <col min="258" max="259" width="15.7109375" bestFit="1" customWidth="1"/>
    <col min="513" max="513" width="34.7109375" customWidth="1"/>
    <col min="514" max="515" width="15.7109375" bestFit="1" customWidth="1"/>
    <col min="769" max="769" width="34.7109375" customWidth="1"/>
    <col min="770" max="771" width="15.7109375" bestFit="1" customWidth="1"/>
    <col min="1025" max="1025" width="34.7109375" customWidth="1"/>
    <col min="1026" max="1027" width="15.7109375" bestFit="1" customWidth="1"/>
    <col min="1281" max="1281" width="34.7109375" customWidth="1"/>
    <col min="1282" max="1283" width="15.7109375" bestFit="1" customWidth="1"/>
    <col min="1537" max="1537" width="34.7109375" customWidth="1"/>
    <col min="1538" max="1539" width="15.7109375" bestFit="1" customWidth="1"/>
    <col min="1793" max="1793" width="34.7109375" customWidth="1"/>
    <col min="1794" max="1795" width="15.7109375" bestFit="1" customWidth="1"/>
    <col min="2049" max="2049" width="34.7109375" customWidth="1"/>
    <col min="2050" max="2051" width="15.7109375" bestFit="1" customWidth="1"/>
    <col min="2305" max="2305" width="34.7109375" customWidth="1"/>
    <col min="2306" max="2307" width="15.7109375" bestFit="1" customWidth="1"/>
    <col min="2561" max="2561" width="34.7109375" customWidth="1"/>
    <col min="2562" max="2563" width="15.7109375" bestFit="1" customWidth="1"/>
    <col min="2817" max="2817" width="34.7109375" customWidth="1"/>
    <col min="2818" max="2819" width="15.7109375" bestFit="1" customWidth="1"/>
    <col min="3073" max="3073" width="34.7109375" customWidth="1"/>
    <col min="3074" max="3075" width="15.7109375" bestFit="1" customWidth="1"/>
    <col min="3329" max="3329" width="34.7109375" customWidth="1"/>
    <col min="3330" max="3331" width="15.7109375" bestFit="1" customWidth="1"/>
    <col min="3585" max="3585" width="34.7109375" customWidth="1"/>
    <col min="3586" max="3587" width="15.7109375" bestFit="1" customWidth="1"/>
    <col min="3841" max="3841" width="34.7109375" customWidth="1"/>
    <col min="3842" max="3843" width="15.7109375" bestFit="1" customWidth="1"/>
    <col min="4097" max="4097" width="34.7109375" customWidth="1"/>
    <col min="4098" max="4099" width="15.7109375" bestFit="1" customWidth="1"/>
    <col min="4353" max="4353" width="34.7109375" customWidth="1"/>
    <col min="4354" max="4355" width="15.7109375" bestFit="1" customWidth="1"/>
    <col min="4609" max="4609" width="34.7109375" customWidth="1"/>
    <col min="4610" max="4611" width="15.7109375" bestFit="1" customWidth="1"/>
    <col min="4865" max="4865" width="34.7109375" customWidth="1"/>
    <col min="4866" max="4867" width="15.7109375" bestFit="1" customWidth="1"/>
    <col min="5121" max="5121" width="34.7109375" customWidth="1"/>
    <col min="5122" max="5123" width="15.7109375" bestFit="1" customWidth="1"/>
    <col min="5377" max="5377" width="34.7109375" customWidth="1"/>
    <col min="5378" max="5379" width="15.7109375" bestFit="1" customWidth="1"/>
    <col min="5633" max="5633" width="34.7109375" customWidth="1"/>
    <col min="5634" max="5635" width="15.7109375" bestFit="1" customWidth="1"/>
    <col min="5889" max="5889" width="34.7109375" customWidth="1"/>
    <col min="5890" max="5891" width="15.7109375" bestFit="1" customWidth="1"/>
    <col min="6145" max="6145" width="34.7109375" customWidth="1"/>
    <col min="6146" max="6147" width="15.7109375" bestFit="1" customWidth="1"/>
    <col min="6401" max="6401" width="34.7109375" customWidth="1"/>
    <col min="6402" max="6403" width="15.7109375" bestFit="1" customWidth="1"/>
    <col min="6657" max="6657" width="34.7109375" customWidth="1"/>
    <col min="6658" max="6659" width="15.7109375" bestFit="1" customWidth="1"/>
    <col min="6913" max="6913" width="34.7109375" customWidth="1"/>
    <col min="6914" max="6915" width="15.7109375" bestFit="1" customWidth="1"/>
    <col min="7169" max="7169" width="34.7109375" customWidth="1"/>
    <col min="7170" max="7171" width="15.7109375" bestFit="1" customWidth="1"/>
    <col min="7425" max="7425" width="34.7109375" customWidth="1"/>
    <col min="7426" max="7427" width="15.7109375" bestFit="1" customWidth="1"/>
    <col min="7681" max="7681" width="34.7109375" customWidth="1"/>
    <col min="7682" max="7683" width="15.7109375" bestFit="1" customWidth="1"/>
    <col min="7937" max="7937" width="34.7109375" customWidth="1"/>
    <col min="7938" max="7939" width="15.7109375" bestFit="1" customWidth="1"/>
    <col min="8193" max="8193" width="34.7109375" customWidth="1"/>
    <col min="8194" max="8195" width="15.7109375" bestFit="1" customWidth="1"/>
    <col min="8449" max="8449" width="34.7109375" customWidth="1"/>
    <col min="8450" max="8451" width="15.7109375" bestFit="1" customWidth="1"/>
    <col min="8705" max="8705" width="34.7109375" customWidth="1"/>
    <col min="8706" max="8707" width="15.7109375" bestFit="1" customWidth="1"/>
    <col min="8961" max="8961" width="34.7109375" customWidth="1"/>
    <col min="8962" max="8963" width="15.7109375" bestFit="1" customWidth="1"/>
    <col min="9217" max="9217" width="34.7109375" customWidth="1"/>
    <col min="9218" max="9219" width="15.7109375" bestFit="1" customWidth="1"/>
    <col min="9473" max="9473" width="34.7109375" customWidth="1"/>
    <col min="9474" max="9475" width="15.7109375" bestFit="1" customWidth="1"/>
    <col min="9729" max="9729" width="34.7109375" customWidth="1"/>
    <col min="9730" max="9731" width="15.7109375" bestFit="1" customWidth="1"/>
    <col min="9985" max="9985" width="34.7109375" customWidth="1"/>
    <col min="9986" max="9987" width="15.7109375" bestFit="1" customWidth="1"/>
    <col min="10241" max="10241" width="34.7109375" customWidth="1"/>
    <col min="10242" max="10243" width="15.7109375" bestFit="1" customWidth="1"/>
    <col min="10497" max="10497" width="34.7109375" customWidth="1"/>
    <col min="10498" max="10499" width="15.7109375" bestFit="1" customWidth="1"/>
    <col min="10753" max="10753" width="34.7109375" customWidth="1"/>
    <col min="10754" max="10755" width="15.7109375" bestFit="1" customWidth="1"/>
    <col min="11009" max="11009" width="34.7109375" customWidth="1"/>
    <col min="11010" max="11011" width="15.7109375" bestFit="1" customWidth="1"/>
    <col min="11265" max="11265" width="34.7109375" customWidth="1"/>
    <col min="11266" max="11267" width="15.7109375" bestFit="1" customWidth="1"/>
    <col min="11521" max="11521" width="34.7109375" customWidth="1"/>
    <col min="11522" max="11523" width="15.7109375" bestFit="1" customWidth="1"/>
    <col min="11777" max="11777" width="34.7109375" customWidth="1"/>
    <col min="11778" max="11779" width="15.7109375" bestFit="1" customWidth="1"/>
    <col min="12033" max="12033" width="34.7109375" customWidth="1"/>
    <col min="12034" max="12035" width="15.7109375" bestFit="1" customWidth="1"/>
    <col min="12289" max="12289" width="34.7109375" customWidth="1"/>
    <col min="12290" max="12291" width="15.7109375" bestFit="1" customWidth="1"/>
    <col min="12545" max="12545" width="34.7109375" customWidth="1"/>
    <col min="12546" max="12547" width="15.7109375" bestFit="1" customWidth="1"/>
    <col min="12801" max="12801" width="34.7109375" customWidth="1"/>
    <col min="12802" max="12803" width="15.7109375" bestFit="1" customWidth="1"/>
    <col min="13057" max="13057" width="34.7109375" customWidth="1"/>
    <col min="13058" max="13059" width="15.7109375" bestFit="1" customWidth="1"/>
    <col min="13313" max="13313" width="34.7109375" customWidth="1"/>
    <col min="13314" max="13315" width="15.7109375" bestFit="1" customWidth="1"/>
    <col min="13569" max="13569" width="34.7109375" customWidth="1"/>
    <col min="13570" max="13571" width="15.7109375" bestFit="1" customWidth="1"/>
    <col min="13825" max="13825" width="34.7109375" customWidth="1"/>
    <col min="13826" max="13827" width="15.7109375" bestFit="1" customWidth="1"/>
    <col min="14081" max="14081" width="34.7109375" customWidth="1"/>
    <col min="14082" max="14083" width="15.7109375" bestFit="1" customWidth="1"/>
    <col min="14337" max="14337" width="34.7109375" customWidth="1"/>
    <col min="14338" max="14339" width="15.7109375" bestFit="1" customWidth="1"/>
    <col min="14593" max="14593" width="34.7109375" customWidth="1"/>
    <col min="14594" max="14595" width="15.7109375" bestFit="1" customWidth="1"/>
    <col min="14849" max="14849" width="34.7109375" customWidth="1"/>
    <col min="14850" max="14851" width="15.7109375" bestFit="1" customWidth="1"/>
    <col min="15105" max="15105" width="34.7109375" customWidth="1"/>
    <col min="15106" max="15107" width="15.7109375" bestFit="1" customWidth="1"/>
    <col min="15361" max="15361" width="34.7109375" customWidth="1"/>
    <col min="15362" max="15363" width="15.7109375" bestFit="1" customWidth="1"/>
    <col min="15617" max="15617" width="34.7109375" customWidth="1"/>
    <col min="15618" max="15619" width="15.7109375" bestFit="1" customWidth="1"/>
    <col min="15873" max="15873" width="34.7109375" customWidth="1"/>
    <col min="15874" max="15875" width="15.7109375" bestFit="1" customWidth="1"/>
    <col min="16129" max="16129" width="34.7109375" customWidth="1"/>
    <col min="16130" max="16131" width="15.7109375" bestFit="1" customWidth="1"/>
  </cols>
  <sheetData>
    <row r="1" spans="1:7" s="6" customFormat="1" ht="55.15" customHeight="1">
      <c r="A1" s="15" t="s">
        <v>678</v>
      </c>
      <c r="B1" s="15"/>
      <c r="C1" s="15"/>
      <c r="D1" s="15"/>
      <c r="E1" s="232"/>
      <c r="F1" s="232"/>
      <c r="G1" s="232"/>
    </row>
    <row r="2" spans="1:7" ht="15.75" thickBot="1"/>
    <row r="3" spans="1:7" s="6" customFormat="1" ht="19.899999999999999" customHeight="1" thickBot="1">
      <c r="A3" s="236"/>
      <c r="B3" s="247" t="s">
        <v>478</v>
      </c>
      <c r="C3" s="247" t="s">
        <v>479</v>
      </c>
      <c r="D3" s="6" t="s">
        <v>13</v>
      </c>
    </row>
    <row r="4" spans="1:7" s="6" customFormat="1" ht="19.899999999999999" customHeight="1">
      <c r="A4" s="250" t="s">
        <v>677</v>
      </c>
      <c r="B4" s="251">
        <v>22</v>
      </c>
      <c r="C4" s="252">
        <v>19</v>
      </c>
      <c r="D4" s="6" t="s">
        <v>13</v>
      </c>
    </row>
    <row r="5" spans="1:7" s="6" customFormat="1" ht="19.899999999999999" customHeight="1">
      <c r="A5" s="253" t="s">
        <v>476</v>
      </c>
      <c r="B5" s="254">
        <v>773000</v>
      </c>
      <c r="C5" s="255">
        <v>784000</v>
      </c>
      <c r="D5" s="6" t="s">
        <v>13</v>
      </c>
    </row>
    <row r="6" spans="1:7" s="6" customFormat="1" ht="19.899999999999999" customHeight="1" thickBot="1">
      <c r="A6" s="256" t="s">
        <v>477</v>
      </c>
      <c r="B6" s="257">
        <v>3157357</v>
      </c>
      <c r="C6" s="258">
        <v>3280000</v>
      </c>
      <c r="D6" s="6" t="s">
        <v>6</v>
      </c>
    </row>
    <row r="8" spans="1:7">
      <c r="A8" s="259"/>
    </row>
  </sheetData>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J9" sqref="J9"/>
    </sheetView>
  </sheetViews>
  <sheetFormatPr baseColWidth="10" defaultRowHeight="12.75"/>
  <cols>
    <col min="1" max="1" width="44.28515625" style="84" customWidth="1"/>
    <col min="2" max="2" width="14.140625" style="84" customWidth="1"/>
    <col min="3" max="3" width="13.7109375" style="84" customWidth="1"/>
    <col min="4" max="4" width="2.28515625" style="88" customWidth="1"/>
    <col min="5" max="5" width="13.7109375" style="88" customWidth="1"/>
    <col min="6" max="6" width="13" style="88" customWidth="1"/>
    <col min="7" max="256" width="11.42578125" style="84"/>
    <col min="257" max="257" width="58.85546875" style="84" customWidth="1"/>
    <col min="258" max="259" width="14.7109375" style="84" customWidth="1"/>
    <col min="260" max="260" width="4.7109375" style="84" customWidth="1"/>
    <col min="261" max="262" width="14.7109375" style="84" customWidth="1"/>
    <col min="263" max="512" width="11.42578125" style="84"/>
    <col min="513" max="513" width="58.85546875" style="84" customWidth="1"/>
    <col min="514" max="515" width="14.7109375" style="84" customWidth="1"/>
    <col min="516" max="516" width="4.7109375" style="84" customWidth="1"/>
    <col min="517" max="518" width="14.7109375" style="84" customWidth="1"/>
    <col min="519" max="768" width="11.42578125" style="84"/>
    <col min="769" max="769" width="58.85546875" style="84" customWidth="1"/>
    <col min="770" max="771" width="14.7109375" style="84" customWidth="1"/>
    <col min="772" max="772" width="4.7109375" style="84" customWidth="1"/>
    <col min="773" max="774" width="14.7109375" style="84" customWidth="1"/>
    <col min="775" max="1024" width="11.42578125" style="84"/>
    <col min="1025" max="1025" width="58.85546875" style="84" customWidth="1"/>
    <col min="1026" max="1027" width="14.7109375" style="84" customWidth="1"/>
    <col min="1028" max="1028" width="4.7109375" style="84" customWidth="1"/>
    <col min="1029" max="1030" width="14.7109375" style="84" customWidth="1"/>
    <col min="1031" max="1280" width="11.42578125" style="84"/>
    <col min="1281" max="1281" width="58.85546875" style="84" customWidth="1"/>
    <col min="1282" max="1283" width="14.7109375" style="84" customWidth="1"/>
    <col min="1284" max="1284" width="4.7109375" style="84" customWidth="1"/>
    <col min="1285" max="1286" width="14.7109375" style="84" customWidth="1"/>
    <col min="1287" max="1536" width="11.42578125" style="84"/>
    <col min="1537" max="1537" width="58.85546875" style="84" customWidth="1"/>
    <col min="1538" max="1539" width="14.7109375" style="84" customWidth="1"/>
    <col min="1540" max="1540" width="4.7109375" style="84" customWidth="1"/>
    <col min="1541" max="1542" width="14.7109375" style="84" customWidth="1"/>
    <col min="1543" max="1792" width="11.42578125" style="84"/>
    <col min="1793" max="1793" width="58.85546875" style="84" customWidth="1"/>
    <col min="1794" max="1795" width="14.7109375" style="84" customWidth="1"/>
    <col min="1796" max="1796" width="4.7109375" style="84" customWidth="1"/>
    <col min="1797" max="1798" width="14.7109375" style="84" customWidth="1"/>
    <col min="1799" max="2048" width="11.42578125" style="84"/>
    <col min="2049" max="2049" width="58.85546875" style="84" customWidth="1"/>
    <col min="2050" max="2051" width="14.7109375" style="84" customWidth="1"/>
    <col min="2052" max="2052" width="4.7109375" style="84" customWidth="1"/>
    <col min="2053" max="2054" width="14.7109375" style="84" customWidth="1"/>
    <col min="2055" max="2304" width="11.42578125" style="84"/>
    <col min="2305" max="2305" width="58.85546875" style="84" customWidth="1"/>
    <col min="2306" max="2307" width="14.7109375" style="84" customWidth="1"/>
    <col min="2308" max="2308" width="4.7109375" style="84" customWidth="1"/>
    <col min="2309" max="2310" width="14.7109375" style="84" customWidth="1"/>
    <col min="2311" max="2560" width="11.42578125" style="84"/>
    <col min="2561" max="2561" width="58.85546875" style="84" customWidth="1"/>
    <col min="2562" max="2563" width="14.7109375" style="84" customWidth="1"/>
    <col min="2564" max="2564" width="4.7109375" style="84" customWidth="1"/>
    <col min="2565" max="2566" width="14.7109375" style="84" customWidth="1"/>
    <col min="2567" max="2816" width="11.42578125" style="84"/>
    <col min="2817" max="2817" width="58.85546875" style="84" customWidth="1"/>
    <col min="2818" max="2819" width="14.7109375" style="84" customWidth="1"/>
    <col min="2820" max="2820" width="4.7109375" style="84" customWidth="1"/>
    <col min="2821" max="2822" width="14.7109375" style="84" customWidth="1"/>
    <col min="2823" max="3072" width="11.42578125" style="84"/>
    <col min="3073" max="3073" width="58.85546875" style="84" customWidth="1"/>
    <col min="3074" max="3075" width="14.7109375" style="84" customWidth="1"/>
    <col min="3076" max="3076" width="4.7109375" style="84" customWidth="1"/>
    <col min="3077" max="3078" width="14.7109375" style="84" customWidth="1"/>
    <col min="3079" max="3328" width="11.42578125" style="84"/>
    <col min="3329" max="3329" width="58.85546875" style="84" customWidth="1"/>
    <col min="3330" max="3331" width="14.7109375" style="84" customWidth="1"/>
    <col min="3332" max="3332" width="4.7109375" style="84" customWidth="1"/>
    <col min="3333" max="3334" width="14.7109375" style="84" customWidth="1"/>
    <col min="3335" max="3584" width="11.42578125" style="84"/>
    <col min="3585" max="3585" width="58.85546875" style="84" customWidth="1"/>
    <col min="3586" max="3587" width="14.7109375" style="84" customWidth="1"/>
    <col min="3588" max="3588" width="4.7109375" style="84" customWidth="1"/>
    <col min="3589" max="3590" width="14.7109375" style="84" customWidth="1"/>
    <col min="3591" max="3840" width="11.42578125" style="84"/>
    <col min="3841" max="3841" width="58.85546875" style="84" customWidth="1"/>
    <col min="3842" max="3843" width="14.7109375" style="84" customWidth="1"/>
    <col min="3844" max="3844" width="4.7109375" style="84" customWidth="1"/>
    <col min="3845" max="3846" width="14.7109375" style="84" customWidth="1"/>
    <col min="3847" max="4096" width="11.42578125" style="84"/>
    <col min="4097" max="4097" width="58.85546875" style="84" customWidth="1"/>
    <col min="4098" max="4099" width="14.7109375" style="84" customWidth="1"/>
    <col min="4100" max="4100" width="4.7109375" style="84" customWidth="1"/>
    <col min="4101" max="4102" width="14.7109375" style="84" customWidth="1"/>
    <col min="4103" max="4352" width="11.42578125" style="84"/>
    <col min="4353" max="4353" width="58.85546875" style="84" customWidth="1"/>
    <col min="4354" max="4355" width="14.7109375" style="84" customWidth="1"/>
    <col min="4356" max="4356" width="4.7109375" style="84" customWidth="1"/>
    <col min="4357" max="4358" width="14.7109375" style="84" customWidth="1"/>
    <col min="4359" max="4608" width="11.42578125" style="84"/>
    <col min="4609" max="4609" width="58.85546875" style="84" customWidth="1"/>
    <col min="4610" max="4611" width="14.7109375" style="84" customWidth="1"/>
    <col min="4612" max="4612" width="4.7109375" style="84" customWidth="1"/>
    <col min="4613" max="4614" width="14.7109375" style="84" customWidth="1"/>
    <col min="4615" max="4864" width="11.42578125" style="84"/>
    <col min="4865" max="4865" width="58.85546875" style="84" customWidth="1"/>
    <col min="4866" max="4867" width="14.7109375" style="84" customWidth="1"/>
    <col min="4868" max="4868" width="4.7109375" style="84" customWidth="1"/>
    <col min="4869" max="4870" width="14.7109375" style="84" customWidth="1"/>
    <col min="4871" max="5120" width="11.42578125" style="84"/>
    <col min="5121" max="5121" width="58.85546875" style="84" customWidth="1"/>
    <col min="5122" max="5123" width="14.7109375" style="84" customWidth="1"/>
    <col min="5124" max="5124" width="4.7109375" style="84" customWidth="1"/>
    <col min="5125" max="5126" width="14.7109375" style="84" customWidth="1"/>
    <col min="5127" max="5376" width="11.42578125" style="84"/>
    <col min="5377" max="5377" width="58.85546875" style="84" customWidth="1"/>
    <col min="5378" max="5379" width="14.7109375" style="84" customWidth="1"/>
    <col min="5380" max="5380" width="4.7109375" style="84" customWidth="1"/>
    <col min="5381" max="5382" width="14.7109375" style="84" customWidth="1"/>
    <col min="5383" max="5632" width="11.42578125" style="84"/>
    <col min="5633" max="5633" width="58.85546875" style="84" customWidth="1"/>
    <col min="5634" max="5635" width="14.7109375" style="84" customWidth="1"/>
    <col min="5636" max="5636" width="4.7109375" style="84" customWidth="1"/>
    <col min="5637" max="5638" width="14.7109375" style="84" customWidth="1"/>
    <col min="5639" max="5888" width="11.42578125" style="84"/>
    <col min="5889" max="5889" width="58.85546875" style="84" customWidth="1"/>
    <col min="5890" max="5891" width="14.7109375" style="84" customWidth="1"/>
    <col min="5892" max="5892" width="4.7109375" style="84" customWidth="1"/>
    <col min="5893" max="5894" width="14.7109375" style="84" customWidth="1"/>
    <col min="5895" max="6144" width="11.42578125" style="84"/>
    <col min="6145" max="6145" width="58.85546875" style="84" customWidth="1"/>
    <col min="6146" max="6147" width="14.7109375" style="84" customWidth="1"/>
    <col min="6148" max="6148" width="4.7109375" style="84" customWidth="1"/>
    <col min="6149" max="6150" width="14.7109375" style="84" customWidth="1"/>
    <col min="6151" max="6400" width="11.42578125" style="84"/>
    <col min="6401" max="6401" width="58.85546875" style="84" customWidth="1"/>
    <col min="6402" max="6403" width="14.7109375" style="84" customWidth="1"/>
    <col min="6404" max="6404" width="4.7109375" style="84" customWidth="1"/>
    <col min="6405" max="6406" width="14.7109375" style="84" customWidth="1"/>
    <col min="6407" max="6656" width="11.42578125" style="84"/>
    <col min="6657" max="6657" width="58.85546875" style="84" customWidth="1"/>
    <col min="6658" max="6659" width="14.7109375" style="84" customWidth="1"/>
    <col min="6660" max="6660" width="4.7109375" style="84" customWidth="1"/>
    <col min="6661" max="6662" width="14.7109375" style="84" customWidth="1"/>
    <col min="6663" max="6912" width="11.42578125" style="84"/>
    <col min="6913" max="6913" width="58.85546875" style="84" customWidth="1"/>
    <col min="6914" max="6915" width="14.7109375" style="84" customWidth="1"/>
    <col min="6916" max="6916" width="4.7109375" style="84" customWidth="1"/>
    <col min="6917" max="6918" width="14.7109375" style="84" customWidth="1"/>
    <col min="6919" max="7168" width="11.42578125" style="84"/>
    <col min="7169" max="7169" width="58.85546875" style="84" customWidth="1"/>
    <col min="7170" max="7171" width="14.7109375" style="84" customWidth="1"/>
    <col min="7172" max="7172" width="4.7109375" style="84" customWidth="1"/>
    <col min="7173" max="7174" width="14.7109375" style="84" customWidth="1"/>
    <col min="7175" max="7424" width="11.42578125" style="84"/>
    <col min="7425" max="7425" width="58.85546875" style="84" customWidth="1"/>
    <col min="7426" max="7427" width="14.7109375" style="84" customWidth="1"/>
    <col min="7428" max="7428" width="4.7109375" style="84" customWidth="1"/>
    <col min="7429" max="7430" width="14.7109375" style="84" customWidth="1"/>
    <col min="7431" max="7680" width="11.42578125" style="84"/>
    <col min="7681" max="7681" width="58.85546875" style="84" customWidth="1"/>
    <col min="7682" max="7683" width="14.7109375" style="84" customWidth="1"/>
    <col min="7684" max="7684" width="4.7109375" style="84" customWidth="1"/>
    <col min="7685" max="7686" width="14.7109375" style="84" customWidth="1"/>
    <col min="7687" max="7936" width="11.42578125" style="84"/>
    <col min="7937" max="7937" width="58.85546875" style="84" customWidth="1"/>
    <col min="7938" max="7939" width="14.7109375" style="84" customWidth="1"/>
    <col min="7940" max="7940" width="4.7109375" style="84" customWidth="1"/>
    <col min="7941" max="7942" width="14.7109375" style="84" customWidth="1"/>
    <col min="7943" max="8192" width="11.42578125" style="84"/>
    <col min="8193" max="8193" width="58.85546875" style="84" customWidth="1"/>
    <col min="8194" max="8195" width="14.7109375" style="84" customWidth="1"/>
    <col min="8196" max="8196" width="4.7109375" style="84" customWidth="1"/>
    <col min="8197" max="8198" width="14.7109375" style="84" customWidth="1"/>
    <col min="8199" max="8448" width="11.42578125" style="84"/>
    <col min="8449" max="8449" width="58.85546875" style="84" customWidth="1"/>
    <col min="8450" max="8451" width="14.7109375" style="84" customWidth="1"/>
    <col min="8452" max="8452" width="4.7109375" style="84" customWidth="1"/>
    <col min="8453" max="8454" width="14.7109375" style="84" customWidth="1"/>
    <col min="8455" max="8704" width="11.42578125" style="84"/>
    <col min="8705" max="8705" width="58.85546875" style="84" customWidth="1"/>
    <col min="8706" max="8707" width="14.7109375" style="84" customWidth="1"/>
    <col min="8708" max="8708" width="4.7109375" style="84" customWidth="1"/>
    <col min="8709" max="8710" width="14.7109375" style="84" customWidth="1"/>
    <col min="8711" max="8960" width="11.42578125" style="84"/>
    <col min="8961" max="8961" width="58.85546875" style="84" customWidth="1"/>
    <col min="8962" max="8963" width="14.7109375" style="84" customWidth="1"/>
    <col min="8964" max="8964" width="4.7109375" style="84" customWidth="1"/>
    <col min="8965" max="8966" width="14.7109375" style="84" customWidth="1"/>
    <col min="8967" max="9216" width="11.42578125" style="84"/>
    <col min="9217" max="9217" width="58.85546875" style="84" customWidth="1"/>
    <col min="9218" max="9219" width="14.7109375" style="84" customWidth="1"/>
    <col min="9220" max="9220" width="4.7109375" style="84" customWidth="1"/>
    <col min="9221" max="9222" width="14.7109375" style="84" customWidth="1"/>
    <col min="9223" max="9472" width="11.42578125" style="84"/>
    <col min="9473" max="9473" width="58.85546875" style="84" customWidth="1"/>
    <col min="9474" max="9475" width="14.7109375" style="84" customWidth="1"/>
    <col min="9476" max="9476" width="4.7109375" style="84" customWidth="1"/>
    <col min="9477" max="9478" width="14.7109375" style="84" customWidth="1"/>
    <col min="9479" max="9728" width="11.42578125" style="84"/>
    <col min="9729" max="9729" width="58.85546875" style="84" customWidth="1"/>
    <col min="9730" max="9731" width="14.7109375" style="84" customWidth="1"/>
    <col min="9732" max="9732" width="4.7109375" style="84" customWidth="1"/>
    <col min="9733" max="9734" width="14.7109375" style="84" customWidth="1"/>
    <col min="9735" max="9984" width="11.42578125" style="84"/>
    <col min="9985" max="9985" width="58.85546875" style="84" customWidth="1"/>
    <col min="9986" max="9987" width="14.7109375" style="84" customWidth="1"/>
    <col min="9988" max="9988" width="4.7109375" style="84" customWidth="1"/>
    <col min="9989" max="9990" width="14.7109375" style="84" customWidth="1"/>
    <col min="9991" max="10240" width="11.42578125" style="84"/>
    <col min="10241" max="10241" width="58.85546875" style="84" customWidth="1"/>
    <col min="10242" max="10243" width="14.7109375" style="84" customWidth="1"/>
    <col min="10244" max="10244" width="4.7109375" style="84" customWidth="1"/>
    <col min="10245" max="10246" width="14.7109375" style="84" customWidth="1"/>
    <col min="10247" max="10496" width="11.42578125" style="84"/>
    <col min="10497" max="10497" width="58.85546875" style="84" customWidth="1"/>
    <col min="10498" max="10499" width="14.7109375" style="84" customWidth="1"/>
    <col min="10500" max="10500" width="4.7109375" style="84" customWidth="1"/>
    <col min="10501" max="10502" width="14.7109375" style="84" customWidth="1"/>
    <col min="10503" max="10752" width="11.42578125" style="84"/>
    <col min="10753" max="10753" width="58.85546875" style="84" customWidth="1"/>
    <col min="10754" max="10755" width="14.7109375" style="84" customWidth="1"/>
    <col min="10756" max="10756" width="4.7109375" style="84" customWidth="1"/>
    <col min="10757" max="10758" width="14.7109375" style="84" customWidth="1"/>
    <col min="10759" max="11008" width="11.42578125" style="84"/>
    <col min="11009" max="11009" width="58.85546875" style="84" customWidth="1"/>
    <col min="11010" max="11011" width="14.7109375" style="84" customWidth="1"/>
    <col min="11012" max="11012" width="4.7109375" style="84" customWidth="1"/>
    <col min="11013" max="11014" width="14.7109375" style="84" customWidth="1"/>
    <col min="11015" max="11264" width="11.42578125" style="84"/>
    <col min="11265" max="11265" width="58.85546875" style="84" customWidth="1"/>
    <col min="11266" max="11267" width="14.7109375" style="84" customWidth="1"/>
    <col min="11268" max="11268" width="4.7109375" style="84" customWidth="1"/>
    <col min="11269" max="11270" width="14.7109375" style="84" customWidth="1"/>
    <col min="11271" max="11520" width="11.42578125" style="84"/>
    <col min="11521" max="11521" width="58.85546875" style="84" customWidth="1"/>
    <col min="11522" max="11523" width="14.7109375" style="84" customWidth="1"/>
    <col min="11524" max="11524" width="4.7109375" style="84" customWidth="1"/>
    <col min="11525" max="11526" width="14.7109375" style="84" customWidth="1"/>
    <col min="11527" max="11776" width="11.42578125" style="84"/>
    <col min="11777" max="11777" width="58.85546875" style="84" customWidth="1"/>
    <col min="11778" max="11779" width="14.7109375" style="84" customWidth="1"/>
    <col min="11780" max="11780" width="4.7109375" style="84" customWidth="1"/>
    <col min="11781" max="11782" width="14.7109375" style="84" customWidth="1"/>
    <col min="11783" max="12032" width="11.42578125" style="84"/>
    <col min="12033" max="12033" width="58.85546875" style="84" customWidth="1"/>
    <col min="12034" max="12035" width="14.7109375" style="84" customWidth="1"/>
    <col min="12036" max="12036" width="4.7109375" style="84" customWidth="1"/>
    <col min="12037" max="12038" width="14.7109375" style="84" customWidth="1"/>
    <col min="12039" max="12288" width="11.42578125" style="84"/>
    <col min="12289" max="12289" width="58.85546875" style="84" customWidth="1"/>
    <col min="12290" max="12291" width="14.7109375" style="84" customWidth="1"/>
    <col min="12292" max="12292" width="4.7109375" style="84" customWidth="1"/>
    <col min="12293" max="12294" width="14.7109375" style="84" customWidth="1"/>
    <col min="12295" max="12544" width="11.42578125" style="84"/>
    <col min="12545" max="12545" width="58.85546875" style="84" customWidth="1"/>
    <col min="12546" max="12547" width="14.7109375" style="84" customWidth="1"/>
    <col min="12548" max="12548" width="4.7109375" style="84" customWidth="1"/>
    <col min="12549" max="12550" width="14.7109375" style="84" customWidth="1"/>
    <col min="12551" max="12800" width="11.42578125" style="84"/>
    <col min="12801" max="12801" width="58.85546875" style="84" customWidth="1"/>
    <col min="12802" max="12803" width="14.7109375" style="84" customWidth="1"/>
    <col min="12804" max="12804" width="4.7109375" style="84" customWidth="1"/>
    <col min="12805" max="12806" width="14.7109375" style="84" customWidth="1"/>
    <col min="12807" max="13056" width="11.42578125" style="84"/>
    <col min="13057" max="13057" width="58.85546875" style="84" customWidth="1"/>
    <col min="13058" max="13059" width="14.7109375" style="84" customWidth="1"/>
    <col min="13060" max="13060" width="4.7109375" style="84" customWidth="1"/>
    <col min="13061" max="13062" width="14.7109375" style="84" customWidth="1"/>
    <col min="13063" max="13312" width="11.42578125" style="84"/>
    <col min="13313" max="13313" width="58.85546875" style="84" customWidth="1"/>
    <col min="13314" max="13315" width="14.7109375" style="84" customWidth="1"/>
    <col min="13316" max="13316" width="4.7109375" style="84" customWidth="1"/>
    <col min="13317" max="13318" width="14.7109375" style="84" customWidth="1"/>
    <col min="13319" max="13568" width="11.42578125" style="84"/>
    <col min="13569" max="13569" width="58.85546875" style="84" customWidth="1"/>
    <col min="13570" max="13571" width="14.7109375" style="84" customWidth="1"/>
    <col min="13572" max="13572" width="4.7109375" style="84" customWidth="1"/>
    <col min="13573" max="13574" width="14.7109375" style="84" customWidth="1"/>
    <col min="13575" max="13824" width="11.42578125" style="84"/>
    <col min="13825" max="13825" width="58.85546875" style="84" customWidth="1"/>
    <col min="13826" max="13827" width="14.7109375" style="84" customWidth="1"/>
    <col min="13828" max="13828" width="4.7109375" style="84" customWidth="1"/>
    <col min="13829" max="13830" width="14.7109375" style="84" customWidth="1"/>
    <col min="13831" max="14080" width="11.42578125" style="84"/>
    <col min="14081" max="14081" width="58.85546875" style="84" customWidth="1"/>
    <col min="14082" max="14083" width="14.7109375" style="84" customWidth="1"/>
    <col min="14084" max="14084" width="4.7109375" style="84" customWidth="1"/>
    <col min="14085" max="14086" width="14.7109375" style="84" customWidth="1"/>
    <col min="14087" max="14336" width="11.42578125" style="84"/>
    <col min="14337" max="14337" width="58.85546875" style="84" customWidth="1"/>
    <col min="14338" max="14339" width="14.7109375" style="84" customWidth="1"/>
    <col min="14340" max="14340" width="4.7109375" style="84" customWidth="1"/>
    <col min="14341" max="14342" width="14.7109375" style="84" customWidth="1"/>
    <col min="14343" max="14592" width="11.42578125" style="84"/>
    <col min="14593" max="14593" width="58.85546875" style="84" customWidth="1"/>
    <col min="14594" max="14595" width="14.7109375" style="84" customWidth="1"/>
    <col min="14596" max="14596" width="4.7109375" style="84" customWidth="1"/>
    <col min="14597" max="14598" width="14.7109375" style="84" customWidth="1"/>
    <col min="14599" max="14848" width="11.42578125" style="84"/>
    <col min="14849" max="14849" width="58.85546875" style="84" customWidth="1"/>
    <col min="14850" max="14851" width="14.7109375" style="84" customWidth="1"/>
    <col min="14852" max="14852" width="4.7109375" style="84" customWidth="1"/>
    <col min="14853" max="14854" width="14.7109375" style="84" customWidth="1"/>
    <col min="14855" max="15104" width="11.42578125" style="84"/>
    <col min="15105" max="15105" width="58.85546875" style="84" customWidth="1"/>
    <col min="15106" max="15107" width="14.7109375" style="84" customWidth="1"/>
    <col min="15108" max="15108" width="4.7109375" style="84" customWidth="1"/>
    <col min="15109" max="15110" width="14.7109375" style="84" customWidth="1"/>
    <col min="15111" max="15360" width="11.42578125" style="84"/>
    <col min="15361" max="15361" width="58.85546875" style="84" customWidth="1"/>
    <col min="15362" max="15363" width="14.7109375" style="84" customWidth="1"/>
    <col min="15364" max="15364" width="4.7109375" style="84" customWidth="1"/>
    <col min="15365" max="15366" width="14.7109375" style="84" customWidth="1"/>
    <col min="15367" max="15616" width="11.42578125" style="84"/>
    <col min="15617" max="15617" width="58.85546875" style="84" customWidth="1"/>
    <col min="15618" max="15619" width="14.7109375" style="84" customWidth="1"/>
    <col min="15620" max="15620" width="4.7109375" style="84" customWidth="1"/>
    <col min="15621" max="15622" width="14.7109375" style="84" customWidth="1"/>
    <col min="15623" max="15872" width="11.42578125" style="84"/>
    <col min="15873" max="15873" width="58.85546875" style="84" customWidth="1"/>
    <col min="15874" max="15875" width="14.7109375" style="84" customWidth="1"/>
    <col min="15876" max="15876" width="4.7109375" style="84" customWidth="1"/>
    <col min="15877" max="15878" width="14.7109375" style="84" customWidth="1"/>
    <col min="15879" max="16128" width="11.42578125" style="84"/>
    <col min="16129" max="16129" width="58.85546875" style="84" customWidth="1"/>
    <col min="16130" max="16131" width="14.7109375" style="84" customWidth="1"/>
    <col min="16132" max="16132" width="4.7109375" style="84" customWidth="1"/>
    <col min="16133" max="16134" width="14.7109375" style="84" customWidth="1"/>
    <col min="16135" max="16384" width="11.42578125" style="84"/>
  </cols>
  <sheetData>
    <row r="1" spans="1:9" s="130" customFormat="1" ht="45" customHeight="1">
      <c r="A1" s="133" t="s">
        <v>681</v>
      </c>
      <c r="B1" s="133"/>
      <c r="C1" s="133"/>
      <c r="D1" s="133"/>
      <c r="E1" s="133"/>
      <c r="F1" s="133"/>
    </row>
    <row r="2" spans="1:9" s="130" customFormat="1" ht="19.149999999999999" customHeight="1">
      <c r="A2" s="156"/>
      <c r="B2" s="156"/>
      <c r="C2" s="156"/>
      <c r="D2" s="156"/>
      <c r="E2" s="156"/>
      <c r="F2" s="156"/>
    </row>
    <row r="3" spans="1:9" s="130" customFormat="1" ht="35.25" customHeight="1">
      <c r="A3" s="518" t="s">
        <v>480</v>
      </c>
      <c r="B3" s="156"/>
      <c r="C3" s="156"/>
      <c r="D3" s="156"/>
      <c r="E3" s="156"/>
      <c r="F3" s="156"/>
    </row>
    <row r="4" spans="1:9" s="130" customFormat="1" ht="12" customHeight="1" thickBot="1">
      <c r="A4" s="156"/>
      <c r="B4" s="156"/>
      <c r="C4" s="156"/>
      <c r="D4" s="168"/>
      <c r="E4" s="88"/>
      <c r="F4" s="88"/>
    </row>
    <row r="5" spans="1:9" ht="19.899999999999999" customHeight="1" thickBot="1">
      <c r="B5" s="773">
        <v>2015</v>
      </c>
      <c r="C5" s="774">
        <v>2016</v>
      </c>
      <c r="D5" s="204"/>
      <c r="E5" s="1072" t="s">
        <v>65</v>
      </c>
      <c r="F5" s="1073"/>
    </row>
    <row r="6" spans="1:9" s="88" customFormat="1" ht="27" customHeight="1" thickBot="1">
      <c r="A6" s="260"/>
      <c r="B6" s="710" t="s">
        <v>401</v>
      </c>
      <c r="C6" s="710" t="s">
        <v>401</v>
      </c>
      <c r="E6" s="710" t="s">
        <v>401</v>
      </c>
      <c r="F6" s="760" t="s">
        <v>110</v>
      </c>
      <c r="G6" s="84"/>
      <c r="H6" s="84"/>
    </row>
    <row r="7" spans="1:9" ht="19.899999999999999" customHeight="1">
      <c r="A7" s="1048" t="s">
        <v>481</v>
      </c>
      <c r="B7" s="519">
        <v>114650.91099999999</v>
      </c>
      <c r="C7" s="520">
        <v>133869.44099999999</v>
      </c>
      <c r="E7" s="949">
        <f>C7-B7</f>
        <v>19218.53</v>
      </c>
      <c r="F7" s="931">
        <f>(C7-B7)/B7</f>
        <v>0.16762649186450859</v>
      </c>
      <c r="G7" s="200"/>
    </row>
    <row r="8" spans="1:9" ht="19.899999999999999" customHeight="1" thickBot="1">
      <c r="A8" s="1049" t="s">
        <v>482</v>
      </c>
      <c r="B8" s="521">
        <v>2453965.5019999999</v>
      </c>
      <c r="C8" s="522">
        <v>2449196.1860000002</v>
      </c>
      <c r="E8" s="950">
        <f>C8-B8</f>
        <v>-4769.3159999996424</v>
      </c>
      <c r="F8" s="951">
        <f>(C8-B8)/B8</f>
        <v>-1.9435138742221988E-3</v>
      </c>
    </row>
    <row r="9" spans="1:9" ht="21.75" customHeight="1" thickBot="1">
      <c r="A9" s="786" t="s">
        <v>480</v>
      </c>
      <c r="B9" s="787">
        <f>+B7/B8</f>
        <v>4.6720669425286812E-2</v>
      </c>
      <c r="C9" s="788">
        <f>+C7/C8</f>
        <v>5.4658520932385601E-2</v>
      </c>
      <c r="E9" s="952">
        <f>C9-B9</f>
        <v>7.9378515070987893E-3</v>
      </c>
      <c r="F9" s="953">
        <f>(C9-B9)/B9</f>
        <v>0.1699002091524518</v>
      </c>
    </row>
    <row r="10" spans="1:9" ht="20.25" customHeight="1">
      <c r="A10" s="261"/>
      <c r="C10" s="262"/>
      <c r="E10" s="92"/>
      <c r="F10" s="92"/>
    </row>
    <row r="11" spans="1:9" ht="23.45" customHeight="1">
      <c r="A11" s="518" t="s">
        <v>484</v>
      </c>
      <c r="B11" s="265"/>
      <c r="C11" s="265"/>
      <c r="D11" s="263"/>
      <c r="E11" s="131"/>
      <c r="F11" s="131"/>
    </row>
    <row r="12" spans="1:9" ht="13.5" thickBot="1">
      <c r="E12" s="131"/>
      <c r="F12" s="131"/>
    </row>
    <row r="13" spans="1:9" s="6" customFormat="1" ht="19.899999999999999" customHeight="1" thickBot="1">
      <c r="A13" s="5"/>
      <c r="B13" s="648">
        <v>2015</v>
      </c>
      <c r="C13" s="650">
        <v>2016</v>
      </c>
      <c r="D13" s="4"/>
      <c r="E13" s="1053" t="s">
        <v>65</v>
      </c>
      <c r="F13" s="1054"/>
      <c r="G13"/>
      <c r="H13"/>
      <c r="I13"/>
    </row>
    <row r="14" spans="1:9" s="6" customFormat="1" ht="27" customHeight="1" thickBot="1">
      <c r="A14" s="5"/>
      <c r="B14" s="649" t="s">
        <v>69</v>
      </c>
      <c r="C14" s="649" t="s">
        <v>69</v>
      </c>
      <c r="E14" s="649" t="s">
        <v>69</v>
      </c>
      <c r="F14" s="954" t="s">
        <v>110</v>
      </c>
      <c r="G14"/>
      <c r="H14"/>
    </row>
    <row r="15" spans="1:9" s="6" customFormat="1" ht="19.899999999999999" customHeight="1">
      <c r="A15" s="1048" t="s">
        <v>481</v>
      </c>
      <c r="B15" s="519">
        <v>114650.91099999999</v>
      </c>
      <c r="C15" s="520">
        <v>133869.44099999999</v>
      </c>
      <c r="E15" s="955">
        <f>C15-B15</f>
        <v>19218.53</v>
      </c>
      <c r="F15" s="931">
        <f>(C15-B15)/B15</f>
        <v>0.16762649186450859</v>
      </c>
      <c r="G15"/>
      <c r="H15"/>
      <c r="I15"/>
    </row>
    <row r="16" spans="1:9" s="6" customFormat="1" ht="19.899999999999999" customHeight="1" thickBot="1">
      <c r="A16" s="256" t="s">
        <v>483</v>
      </c>
      <c r="B16" s="352">
        <v>304</v>
      </c>
      <c r="C16" s="356">
        <v>315</v>
      </c>
      <c r="E16" s="956">
        <f>C16-B16</f>
        <v>11</v>
      </c>
      <c r="F16" s="951">
        <f>(C16-B16)/B16</f>
        <v>3.6184210526315791E-2</v>
      </c>
    </row>
    <row r="17" spans="1:8" s="6" customFormat="1" ht="27" customHeight="1" thickBot="1">
      <c r="A17" s="789" t="s">
        <v>484</v>
      </c>
      <c r="B17" s="790">
        <f>(B15/B16)*1000</f>
        <v>377141.15460526315</v>
      </c>
      <c r="C17" s="791">
        <f>(C15/C16)*1000</f>
        <v>424982.35238095239</v>
      </c>
      <c r="E17" s="741">
        <f>C17-B17</f>
        <v>47841.197775689245</v>
      </c>
      <c r="F17" s="953">
        <f>(C17-B17)/B17</f>
        <v>0.12685223341844645</v>
      </c>
    </row>
    <row r="18" spans="1:8" ht="19.5" customHeight="1">
      <c r="E18" s="131"/>
      <c r="F18" s="131"/>
    </row>
    <row r="19" spans="1:8" ht="23.45" customHeight="1">
      <c r="A19" s="518" t="s">
        <v>485</v>
      </c>
      <c r="B19" s="265"/>
      <c r="C19" s="265"/>
      <c r="D19" s="263"/>
      <c r="E19" s="131"/>
      <c r="F19" s="131"/>
    </row>
    <row r="20" spans="1:8" ht="13.5" thickBot="1">
      <c r="E20" s="131"/>
      <c r="F20" s="131"/>
    </row>
    <row r="21" spans="1:8" s="6" customFormat="1" ht="19.899999999999999" customHeight="1" thickBot="1">
      <c r="A21" s="266"/>
      <c r="B21" s="648">
        <v>2015</v>
      </c>
      <c r="C21" s="650">
        <v>2016</v>
      </c>
      <c r="D21" s="4"/>
      <c r="E21" s="1053" t="s">
        <v>65</v>
      </c>
      <c r="F21" s="1054"/>
    </row>
    <row r="22" spans="1:8" s="6" customFormat="1" ht="27" customHeight="1" thickBot="1">
      <c r="A22" s="5"/>
      <c r="B22" s="710" t="s">
        <v>401</v>
      </c>
      <c r="C22" s="710" t="s">
        <v>401</v>
      </c>
      <c r="E22" s="710" t="s">
        <v>401</v>
      </c>
      <c r="F22" s="760" t="s">
        <v>110</v>
      </c>
      <c r="G22"/>
      <c r="H22"/>
    </row>
    <row r="23" spans="1:8" s="6" customFormat="1" ht="19.899999999999999" customHeight="1">
      <c r="A23" s="1048" t="s">
        <v>481</v>
      </c>
      <c r="B23" s="519">
        <v>114650.91099999999</v>
      </c>
      <c r="C23" s="520">
        <v>133869.44099999999</v>
      </c>
      <c r="E23" s="949">
        <f>C23-B23</f>
        <v>19218.53</v>
      </c>
      <c r="F23" s="931">
        <f>(C23-B23)/B23</f>
        <v>0.16762649186450859</v>
      </c>
      <c r="G23"/>
      <c r="H23"/>
    </row>
    <row r="24" spans="1:8" s="6" customFormat="1" ht="19.899999999999999" customHeight="1" thickBot="1">
      <c r="A24" s="256" t="s">
        <v>688</v>
      </c>
      <c r="B24" s="521">
        <v>24473.172429999999</v>
      </c>
      <c r="C24" s="522">
        <v>27313.774100000002</v>
      </c>
      <c r="E24" s="950">
        <f>C24-B24</f>
        <v>2840.6016700000037</v>
      </c>
      <c r="F24" s="951">
        <f>(C24-B24)/B24</f>
        <v>0.11607002231218308</v>
      </c>
      <c r="G24"/>
      <c r="H24"/>
    </row>
    <row r="25" spans="1:8" s="6" customFormat="1" ht="27" customHeight="1" thickBot="1">
      <c r="A25" s="789" t="s">
        <v>485</v>
      </c>
      <c r="B25" s="792">
        <f>B23/B24</f>
        <v>4.6847588447281661</v>
      </c>
      <c r="C25" s="793">
        <f>C23/C24</f>
        <v>4.9011696629650308</v>
      </c>
      <c r="E25" s="952">
        <f>C25-B25</f>
        <v>0.2164108182368647</v>
      </c>
      <c r="F25" s="953">
        <f>(C25-B25)/B25</f>
        <v>4.619465492453155E-2</v>
      </c>
      <c r="G25"/>
      <c r="H25"/>
    </row>
    <row r="26" spans="1:8" ht="18.75" customHeight="1">
      <c r="E26" s="131"/>
      <c r="F26" s="131"/>
    </row>
    <row r="27" spans="1:8" ht="23.45" customHeight="1">
      <c r="A27" s="1050" t="s">
        <v>486</v>
      </c>
      <c r="B27" s="265"/>
      <c r="C27" s="265"/>
      <c r="D27" s="263"/>
      <c r="E27" s="131"/>
      <c r="F27" s="131"/>
    </row>
    <row r="28" spans="1:8" ht="13.5" thickBot="1">
      <c r="E28" s="131"/>
      <c r="F28" s="131"/>
    </row>
    <row r="29" spans="1:8" s="6" customFormat="1" ht="19.899999999999999" customHeight="1" thickBot="1">
      <c r="A29" s="223"/>
      <c r="B29" s="648">
        <v>2015</v>
      </c>
      <c r="C29" s="650">
        <v>2016</v>
      </c>
      <c r="D29" s="4"/>
      <c r="E29" s="1053" t="s">
        <v>65</v>
      </c>
      <c r="F29" s="1054"/>
    </row>
    <row r="30" spans="1:8" s="6" customFormat="1" ht="27" customHeight="1" thickBot="1">
      <c r="B30" s="710" t="s">
        <v>401</v>
      </c>
      <c r="C30" s="710" t="s">
        <v>401</v>
      </c>
      <c r="E30" s="710" t="s">
        <v>401</v>
      </c>
      <c r="F30" s="760" t="s">
        <v>110</v>
      </c>
    </row>
    <row r="31" spans="1:8" s="6" customFormat="1" ht="19.899999999999999" customHeight="1">
      <c r="A31" s="250" t="s">
        <v>688</v>
      </c>
      <c r="B31" s="519">
        <v>24473.172429999999</v>
      </c>
      <c r="C31" s="520">
        <v>27313.774100000002</v>
      </c>
      <c r="E31" s="949">
        <f>C31-B31</f>
        <v>2840.6016700000037</v>
      </c>
      <c r="F31" s="957">
        <f>(C31-B31)/B31</f>
        <v>0.11607002231218308</v>
      </c>
    </row>
    <row r="32" spans="1:8" s="6" customFormat="1" ht="19.899999999999999" customHeight="1" thickBot="1">
      <c r="A32" s="267" t="s">
        <v>487</v>
      </c>
      <c r="B32" s="521">
        <v>3198429.7922722939</v>
      </c>
      <c r="C32" s="522">
        <v>3249731.856629136</v>
      </c>
      <c r="E32" s="950">
        <f>C32-B32</f>
        <v>51302.064356842078</v>
      </c>
      <c r="F32" s="958">
        <f>(C32-B32)/B32</f>
        <v>1.6039765662761357E-2</v>
      </c>
    </row>
    <row r="33" spans="1:6" s="6" customFormat="1" ht="27" customHeight="1" thickBot="1">
      <c r="A33" s="794" t="s">
        <v>486</v>
      </c>
      <c r="B33" s="792">
        <f>+(B31/B32)*100</f>
        <v>0.7651620957611599</v>
      </c>
      <c r="C33" s="793">
        <f>+(C31/C32)*100</f>
        <v>0.84049316389850948</v>
      </c>
      <c r="E33" s="952">
        <f>C33-B33</f>
        <v>7.5331068137349577E-2</v>
      </c>
      <c r="F33" s="959">
        <f>(C33-B33)/B33</f>
        <v>9.8451123696100665E-2</v>
      </c>
    </row>
    <row r="36" spans="1:6" s="264" customFormat="1" ht="25.15" customHeight="1">
      <c r="A36" s="445" t="s">
        <v>488</v>
      </c>
      <c r="B36" s="263"/>
      <c r="C36" s="263"/>
      <c r="D36" s="263"/>
      <c r="E36" s="517"/>
      <c r="F36" s="517"/>
    </row>
    <row r="37" spans="1:6" ht="23.45" customHeight="1">
      <c r="A37" s="445" t="s">
        <v>489</v>
      </c>
      <c r="B37" s="263"/>
      <c r="C37" s="263"/>
      <c r="D37" s="263"/>
    </row>
  </sheetData>
  <mergeCells count="4">
    <mergeCell ref="E29:F29"/>
    <mergeCell ref="E5:F5"/>
    <mergeCell ref="E13:F13"/>
    <mergeCell ref="E21:F21"/>
  </mergeCells>
  <printOptions horizontalCentered="1" verticalCentered="1"/>
  <pageMargins left="0" right="0" top="0" bottom="0.59055118110236227" header="0" footer="0.19685039370078741"/>
  <pageSetup paperSize="9" orientation="landscape" r:id="rId1"/>
  <headerFooter alignWithMargins="0">
    <oddFooter>&amp;L&amp;8&amp;F&amp;A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H17" sqref="H17"/>
    </sheetView>
  </sheetViews>
  <sheetFormatPr baseColWidth="10" defaultColWidth="11.5703125" defaultRowHeight="15"/>
  <cols>
    <col min="1" max="1" width="43.42578125" style="60" customWidth="1"/>
    <col min="2" max="3" width="11.5703125" style="17"/>
    <col min="4" max="4" width="2.28515625" style="38" customWidth="1"/>
    <col min="5" max="5" width="10.7109375" style="17" customWidth="1"/>
    <col min="6" max="6" width="13" style="17" customWidth="1"/>
    <col min="7" max="8" width="11.5703125" style="17"/>
    <col min="9" max="9" width="51.5703125" customWidth="1"/>
    <col min="10" max="16384" width="11.5703125" style="17"/>
  </cols>
  <sheetData>
    <row r="1" spans="1:6" ht="48" customHeight="1">
      <c r="A1" s="23" t="s">
        <v>653</v>
      </c>
      <c r="B1" s="23"/>
      <c r="C1" s="23"/>
      <c r="D1" s="17"/>
    </row>
    <row r="2" spans="1:6" ht="15.75" thickBot="1">
      <c r="A2" s="17"/>
      <c r="D2" s="17"/>
    </row>
    <row r="3" spans="1:6" ht="19.899999999999999" customHeight="1" thickBot="1">
      <c r="E3" s="1056" t="s">
        <v>92</v>
      </c>
      <c r="F3" s="1057"/>
    </row>
    <row r="4" spans="1:6" ht="19.899999999999999" customHeight="1" thickBot="1">
      <c r="A4" s="61"/>
      <c r="B4" s="665">
        <v>2015</v>
      </c>
      <c r="C4" s="665">
        <v>2016</v>
      </c>
      <c r="E4" s="976" t="s">
        <v>63</v>
      </c>
      <c r="F4" s="977" t="s">
        <v>66</v>
      </c>
    </row>
    <row r="5" spans="1:6" ht="18" customHeight="1">
      <c r="A5" s="564" t="s">
        <v>78</v>
      </c>
      <c r="B5" s="279">
        <v>56</v>
      </c>
      <c r="C5" s="279">
        <v>59</v>
      </c>
      <c r="E5" s="978">
        <f>C5-B5</f>
        <v>3</v>
      </c>
      <c r="F5" s="795">
        <f>(C5-B5)/B5</f>
        <v>5.3571428571428568E-2</v>
      </c>
    </row>
    <row r="6" spans="1:6" ht="18" customHeight="1" thickBot="1">
      <c r="A6" s="565" t="s">
        <v>79</v>
      </c>
      <c r="B6" s="280">
        <v>14</v>
      </c>
      <c r="C6" s="280">
        <v>13</v>
      </c>
      <c r="E6" s="979">
        <f>C6-B6</f>
        <v>-1</v>
      </c>
      <c r="F6" s="980">
        <f>(C6-B6)/B6</f>
        <v>-7.1428571428571425E-2</v>
      </c>
    </row>
    <row r="7" spans="1:6" ht="19.899999999999999" customHeight="1" thickBot="1">
      <c r="A7" s="668" t="s">
        <v>80</v>
      </c>
      <c r="B7" s="669">
        <f>SUM(B5:B6)</f>
        <v>70</v>
      </c>
      <c r="C7" s="669">
        <f>SUM(C5:C6)</f>
        <v>72</v>
      </c>
      <c r="E7" s="981">
        <f>C7-B7</f>
        <v>2</v>
      </c>
      <c r="F7" s="982">
        <f>(C7-B7)/B7</f>
        <v>2.8571428571428571E-2</v>
      </c>
    </row>
    <row r="8" spans="1:6" ht="18" customHeight="1">
      <c r="A8" s="566" t="s">
        <v>81</v>
      </c>
      <c r="B8" s="279">
        <v>111</v>
      </c>
      <c r="C8" s="279">
        <v>111</v>
      </c>
      <c r="E8" s="972">
        <f>C8-B8</f>
        <v>0</v>
      </c>
      <c r="F8" s="983">
        <f>(C8-B8)/B8</f>
        <v>0</v>
      </c>
    </row>
    <row r="9" spans="1:6" ht="18" customHeight="1" thickBot="1">
      <c r="A9" s="567" t="s">
        <v>82</v>
      </c>
      <c r="B9" s="281">
        <v>35</v>
      </c>
      <c r="C9" s="281">
        <v>39</v>
      </c>
      <c r="E9" s="979">
        <f>C9-B9</f>
        <v>4</v>
      </c>
      <c r="F9" s="980">
        <f>(C9-B9)/B9</f>
        <v>0.11428571428571428</v>
      </c>
    </row>
    <row r="10" spans="1:6" ht="19.899999999999999" customHeight="1" thickBot="1">
      <c r="A10" s="668" t="s">
        <v>83</v>
      </c>
      <c r="B10" s="669">
        <f>SUM(B8:B9)</f>
        <v>146</v>
      </c>
      <c r="C10" s="669">
        <f>SUM(C8:C9)</f>
        <v>150</v>
      </c>
      <c r="E10" s="981">
        <f t="shared" ref="E10:E17" si="0">C10-B10</f>
        <v>4</v>
      </c>
      <c r="F10" s="982">
        <f t="shared" ref="F10:F17" si="1">(C10-B10)/B10</f>
        <v>2.7397260273972601E-2</v>
      </c>
    </row>
    <row r="11" spans="1:6" ht="18" customHeight="1">
      <c r="A11" s="566" t="s">
        <v>84</v>
      </c>
      <c r="B11" s="282">
        <v>43</v>
      </c>
      <c r="C11" s="282">
        <v>39</v>
      </c>
      <c r="E11" s="972">
        <f t="shared" si="0"/>
        <v>-4</v>
      </c>
      <c r="F11" s="974">
        <f t="shared" si="1"/>
        <v>-9.3023255813953487E-2</v>
      </c>
    </row>
    <row r="12" spans="1:6" ht="18" customHeight="1" thickBot="1">
      <c r="A12" s="567" t="s">
        <v>85</v>
      </c>
      <c r="B12" s="281">
        <v>5</v>
      </c>
      <c r="C12" s="281">
        <v>6</v>
      </c>
      <c r="E12" s="979">
        <f t="shared" si="0"/>
        <v>1</v>
      </c>
      <c r="F12" s="980">
        <f t="shared" si="1"/>
        <v>0.2</v>
      </c>
    </row>
    <row r="13" spans="1:6" ht="19.899999999999999" customHeight="1" thickBot="1">
      <c r="A13" s="668" t="s">
        <v>86</v>
      </c>
      <c r="B13" s="669">
        <f>SUM(B11:B12)</f>
        <v>48</v>
      </c>
      <c r="C13" s="669">
        <f>SUM(C11:C12)</f>
        <v>45</v>
      </c>
      <c r="E13" s="981">
        <f t="shared" si="0"/>
        <v>-3</v>
      </c>
      <c r="F13" s="982">
        <f t="shared" si="1"/>
        <v>-6.25E-2</v>
      </c>
    </row>
    <row r="14" spans="1:6" ht="18" customHeight="1" thickBot="1">
      <c r="A14" s="568" t="s">
        <v>87</v>
      </c>
      <c r="B14" s="283">
        <v>39</v>
      </c>
      <c r="C14" s="283">
        <v>47</v>
      </c>
      <c r="E14" s="973">
        <f t="shared" si="0"/>
        <v>8</v>
      </c>
      <c r="F14" s="984">
        <f t="shared" si="1"/>
        <v>0.20512820512820512</v>
      </c>
    </row>
    <row r="15" spans="1:6" ht="19.899999999999999" customHeight="1" thickBot="1">
      <c r="A15" s="668" t="s">
        <v>88</v>
      </c>
      <c r="B15" s="669">
        <f>+B14</f>
        <v>39</v>
      </c>
      <c r="C15" s="669">
        <f>+C14</f>
        <v>47</v>
      </c>
      <c r="E15" s="981">
        <f t="shared" si="0"/>
        <v>8</v>
      </c>
      <c r="F15" s="982">
        <f t="shared" si="1"/>
        <v>0.20512820512820512</v>
      </c>
    </row>
    <row r="16" spans="1:6" ht="18" customHeight="1" thickBot="1">
      <c r="A16" s="568" t="s">
        <v>89</v>
      </c>
      <c r="B16" s="283">
        <v>1</v>
      </c>
      <c r="C16" s="283">
        <v>1</v>
      </c>
      <c r="E16" s="973">
        <f t="shared" si="0"/>
        <v>0</v>
      </c>
      <c r="F16" s="985">
        <f t="shared" si="1"/>
        <v>0</v>
      </c>
    </row>
    <row r="17" spans="1:9" ht="19.899999999999999" customHeight="1" thickBot="1">
      <c r="A17" s="668" t="s">
        <v>90</v>
      </c>
      <c r="B17" s="669">
        <v>1</v>
      </c>
      <c r="C17" s="669">
        <v>1</v>
      </c>
      <c r="E17" s="986">
        <f t="shared" si="0"/>
        <v>0</v>
      </c>
      <c r="F17" s="987">
        <f t="shared" si="1"/>
        <v>0</v>
      </c>
    </row>
    <row r="18" spans="1:9" ht="19.899999999999999" customHeight="1" thickBot="1">
      <c r="A18" s="666" t="s">
        <v>91</v>
      </c>
      <c r="B18" s="667">
        <f>+B7+B10+B13+B15+B17</f>
        <v>304</v>
      </c>
      <c r="C18" s="667">
        <f>+C7+C10+C13+C15+C17</f>
        <v>315</v>
      </c>
      <c r="E18" s="988">
        <f>C10-B10</f>
        <v>4</v>
      </c>
      <c r="F18" s="989">
        <f>(C10-B10)/B10</f>
        <v>2.7397260273972601E-2</v>
      </c>
    </row>
    <row r="21" spans="1:9" ht="23.45" customHeight="1">
      <c r="A21" s="433" t="s">
        <v>518</v>
      </c>
      <c r="B21" s="432"/>
      <c r="C21" s="432"/>
    </row>
    <row r="22" spans="1:9" s="646" customFormat="1" ht="25.15" customHeight="1">
      <c r="A22" s="433" t="s">
        <v>682</v>
      </c>
      <c r="B22" s="432"/>
      <c r="C22" s="432"/>
      <c r="D22" s="645"/>
      <c r="I22" s="647"/>
    </row>
  </sheetData>
  <mergeCells count="1">
    <mergeCell ref="E3:F3"/>
  </mergeCells>
  <printOptions horizontalCentered="1" verticalCentered="1"/>
  <pageMargins left="0" right="0" top="0" bottom="0.59055118110236227" header="0" footer="0.19685039370078741"/>
  <pageSetup paperSize="9" orientation="landscape" r:id="rId1"/>
  <headerFooter alignWithMargins="0">
    <oddFooter>&amp;L&amp;"Calibri,Negrita"&amp;8&amp;F&amp;A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H18" sqref="H18"/>
    </sheetView>
  </sheetViews>
  <sheetFormatPr baseColWidth="10" defaultColWidth="11.5703125" defaultRowHeight="12.75"/>
  <cols>
    <col min="1" max="1" width="40.42578125" style="38" customWidth="1"/>
    <col min="2" max="3" width="10.7109375" style="38" customWidth="1"/>
    <col min="4" max="4" width="10.140625" style="38" customWidth="1"/>
    <col min="5" max="6" width="10.7109375" style="38" customWidth="1"/>
    <col min="7" max="16384" width="11.5703125" style="38"/>
  </cols>
  <sheetData>
    <row r="1" spans="1:8" s="17" customFormat="1" ht="45" customHeight="1">
      <c r="A1" s="23" t="s">
        <v>99</v>
      </c>
      <c r="B1" s="23"/>
      <c r="C1" s="23"/>
      <c r="D1" s="23"/>
      <c r="E1" s="23"/>
      <c r="F1" s="23"/>
      <c r="G1" s="23"/>
      <c r="H1" s="16"/>
    </row>
    <row r="2" spans="1:8" s="17" customFormat="1" ht="45" customHeight="1">
      <c r="A2" s="23"/>
      <c r="B2" s="23"/>
      <c r="C2" s="23"/>
      <c r="D2" s="23"/>
      <c r="E2" s="23"/>
      <c r="F2" s="23"/>
      <c r="G2" s="23"/>
      <c r="H2" s="16"/>
    </row>
    <row r="3" spans="1:8" s="17" customFormat="1" ht="45" customHeight="1">
      <c r="A3" s="23"/>
      <c r="B3" s="23"/>
      <c r="C3" s="23"/>
      <c r="D3" s="23"/>
      <c r="E3" s="23"/>
      <c r="F3" s="23"/>
      <c r="G3" s="23"/>
      <c r="H3" s="16"/>
    </row>
    <row r="4" spans="1:8" s="17" customFormat="1" ht="45" customHeight="1">
      <c r="A4" s="23"/>
      <c r="B4" s="23"/>
      <c r="C4" s="23"/>
      <c r="D4" s="23"/>
      <c r="E4" s="23"/>
      <c r="F4" s="23"/>
      <c r="G4" s="23"/>
      <c r="H4" s="16"/>
    </row>
    <row r="5" spans="1:8" s="17" customFormat="1" ht="45" customHeight="1">
      <c r="A5" s="23"/>
      <c r="B5" s="23"/>
      <c r="C5" s="23"/>
      <c r="D5" s="23"/>
      <c r="E5" s="23"/>
      <c r="F5" s="23"/>
      <c r="G5" s="23"/>
      <c r="H5" s="16"/>
    </row>
    <row r="6" spans="1:8" s="17" customFormat="1" ht="45" customHeight="1">
      <c r="A6" s="23"/>
      <c r="B6" s="23"/>
      <c r="C6" s="23"/>
      <c r="D6" s="23"/>
      <c r="E6" s="23"/>
      <c r="F6" s="23"/>
      <c r="G6" s="23"/>
      <c r="H6" s="16"/>
    </row>
    <row r="7" spans="1:8" s="17" customFormat="1" ht="45" customHeight="1">
      <c r="A7" s="23"/>
      <c r="B7" s="23"/>
      <c r="C7" s="23"/>
      <c r="D7" s="23"/>
      <c r="E7" s="23"/>
      <c r="F7" s="23"/>
      <c r="G7" s="23"/>
      <c r="H7" s="16"/>
    </row>
    <row r="8" spans="1:8" s="17" customFormat="1" ht="45" customHeight="1">
      <c r="A8" s="23"/>
      <c r="B8" s="23"/>
      <c r="C8" s="23"/>
      <c r="D8" s="23"/>
      <c r="E8" s="23"/>
      <c r="F8" s="23"/>
      <c r="G8" s="23"/>
      <c r="H8" s="16"/>
    </row>
    <row r="9" spans="1:8" s="17" customFormat="1" ht="45" customHeight="1">
      <c r="A9" s="23"/>
      <c r="B9" s="23"/>
      <c r="C9" s="23"/>
      <c r="D9" s="23"/>
      <c r="E9" s="23"/>
      <c r="F9" s="23"/>
      <c r="G9" s="23"/>
      <c r="H9" s="16"/>
    </row>
    <row r="11" spans="1:8" ht="19.899999999999999" customHeight="1">
      <c r="A11" s="62"/>
      <c r="B11" s="62"/>
      <c r="E11" s="62"/>
      <c r="F11"/>
      <c r="G11"/>
      <c r="H11"/>
    </row>
    <row r="12" spans="1:8" ht="19.899999999999999" customHeight="1">
      <c r="A12" s="17"/>
      <c r="B12" s="537">
        <v>2015</v>
      </c>
      <c r="C12" s="537">
        <v>2015</v>
      </c>
      <c r="D12" s="537">
        <v>2016</v>
      </c>
      <c r="E12" s="537">
        <v>2016</v>
      </c>
      <c r="F12"/>
      <c r="G12"/>
      <c r="H12"/>
    </row>
    <row r="13" spans="1:8" ht="18" customHeight="1">
      <c r="A13" s="533" t="s">
        <v>93</v>
      </c>
      <c r="B13" s="534">
        <v>208</v>
      </c>
      <c r="C13" s="1096">
        <f>B13/$B$18</f>
        <v>0.68421052631578949</v>
      </c>
      <c r="D13" s="534">
        <v>190</v>
      </c>
      <c r="E13" s="1096">
        <f>D13/$D$18</f>
        <v>0.60317460317460314</v>
      </c>
      <c r="F13"/>
      <c r="G13"/>
      <c r="H13"/>
    </row>
    <row r="14" spans="1:8" ht="18" customHeight="1">
      <c r="A14" s="533" t="s">
        <v>94</v>
      </c>
      <c r="B14" s="534">
        <v>60</v>
      </c>
      <c r="C14" s="1096">
        <f t="shared" ref="C14:C17" si="0">B14/$B$18</f>
        <v>0.19736842105263158</v>
      </c>
      <c r="D14" s="534">
        <v>63</v>
      </c>
      <c r="E14" s="1096">
        <f t="shared" ref="E14:E17" si="1">D14/$D$18</f>
        <v>0.2</v>
      </c>
      <c r="F14"/>
      <c r="G14"/>
      <c r="H14"/>
    </row>
    <row r="15" spans="1:8" ht="18" customHeight="1">
      <c r="A15" s="533" t="s">
        <v>95</v>
      </c>
      <c r="B15" s="534">
        <v>21</v>
      </c>
      <c r="C15" s="1096">
        <f t="shared" si="0"/>
        <v>6.9078947368421059E-2</v>
      </c>
      <c r="D15" s="534">
        <v>34</v>
      </c>
      <c r="E15" s="1096">
        <f t="shared" si="1"/>
        <v>0.10793650793650794</v>
      </c>
      <c r="F15"/>
      <c r="G15"/>
      <c r="H15"/>
    </row>
    <row r="16" spans="1:8" ht="18" customHeight="1">
      <c r="A16" s="533" t="s">
        <v>96</v>
      </c>
      <c r="B16" s="534">
        <v>10</v>
      </c>
      <c r="C16" s="1096">
        <f t="shared" si="0"/>
        <v>3.2894736842105261E-2</v>
      </c>
      <c r="D16" s="534">
        <v>22</v>
      </c>
      <c r="E16" s="1096">
        <f t="shared" si="1"/>
        <v>6.9841269841269843E-2</v>
      </c>
      <c r="F16"/>
      <c r="G16"/>
      <c r="H16"/>
    </row>
    <row r="17" spans="1:8" ht="18" customHeight="1">
      <c r="A17" s="533" t="s">
        <v>97</v>
      </c>
      <c r="B17" s="534">
        <v>5</v>
      </c>
      <c r="C17" s="1096">
        <f t="shared" si="0"/>
        <v>1.6447368421052631E-2</v>
      </c>
      <c r="D17" s="534">
        <v>6</v>
      </c>
      <c r="E17" s="1096">
        <f t="shared" si="1"/>
        <v>1.9047619047619049E-2</v>
      </c>
      <c r="F17"/>
      <c r="G17"/>
      <c r="H17"/>
    </row>
    <row r="18" spans="1:8" ht="19.899999999999999" customHeight="1">
      <c r="A18" s="535" t="s">
        <v>91</v>
      </c>
      <c r="B18" s="536">
        <f>SUM(B13:B17)</f>
        <v>304</v>
      </c>
      <c r="C18" s="1097"/>
      <c r="D18" s="1095">
        <f>SUM(D13:D17)</f>
        <v>315</v>
      </c>
      <c r="E18" s="1097"/>
      <c r="F18"/>
      <c r="G18"/>
      <c r="H18"/>
    </row>
    <row r="19" spans="1:8" ht="15" customHeight="1"/>
  </sheetData>
  <pageMargins left="0.75" right="0.75" top="1" bottom="1" header="0" footer="0"/>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79</vt:i4>
      </vt:variant>
      <vt:variant>
        <vt:lpstr>Rangos con nombre</vt:lpstr>
      </vt:variant>
      <vt:variant>
        <vt:i4>12</vt:i4>
      </vt:variant>
    </vt:vector>
  </HeadingPairs>
  <TitlesOfParts>
    <vt:vector size="91" baseType="lpstr">
      <vt:lpstr>Indize</vt:lpstr>
      <vt:lpstr>C1</vt:lpstr>
      <vt:lpstr>C2</vt:lpstr>
      <vt:lpstr>C3</vt:lpstr>
      <vt:lpstr>C4</vt:lpstr>
      <vt:lpstr>G5</vt:lpstr>
      <vt:lpstr>G6</vt:lpstr>
      <vt:lpstr>C7</vt:lpstr>
      <vt:lpstr>G8</vt:lpstr>
      <vt:lpstr>C9</vt:lpstr>
      <vt:lpstr>C10</vt:lpstr>
      <vt:lpstr>G11</vt:lpstr>
      <vt:lpstr>C12</vt:lpstr>
      <vt:lpstr>C13</vt:lpstr>
      <vt:lpstr>C14</vt:lpstr>
      <vt:lpstr>C15</vt:lpstr>
      <vt:lpstr>G16</vt:lpstr>
      <vt:lpstr>C17</vt:lpstr>
      <vt:lpstr>C18</vt:lpstr>
      <vt:lpstr>C19</vt:lpstr>
      <vt:lpstr>G20</vt:lpstr>
      <vt:lpstr>G21</vt:lpstr>
      <vt:lpstr>G22</vt:lpstr>
      <vt:lpstr>C23</vt:lpstr>
      <vt:lpstr>G24</vt:lpstr>
      <vt:lpstr>G25</vt:lpstr>
      <vt:lpstr>C26</vt:lpstr>
      <vt:lpstr>G27</vt:lpstr>
      <vt:lpstr>G28</vt:lpstr>
      <vt:lpstr>G29</vt:lpstr>
      <vt:lpstr>G30</vt:lpstr>
      <vt:lpstr>G31</vt:lpstr>
      <vt:lpstr>C32</vt:lpstr>
      <vt:lpstr>C33</vt:lpstr>
      <vt:lpstr>C34</vt:lpstr>
      <vt:lpstr>G35</vt:lpstr>
      <vt:lpstr>C36</vt:lpstr>
      <vt:lpstr>G37</vt:lpstr>
      <vt:lpstr>C38</vt:lpstr>
      <vt:lpstr>C39</vt:lpstr>
      <vt:lpstr>C40</vt:lpstr>
      <vt:lpstr>C41</vt:lpstr>
      <vt:lpstr>C42</vt:lpstr>
      <vt:lpstr>C43</vt:lpstr>
      <vt:lpstr>G44</vt:lpstr>
      <vt:lpstr>G45</vt:lpstr>
      <vt:lpstr>C46</vt:lpstr>
      <vt:lpstr>C47</vt:lpstr>
      <vt:lpstr>C48</vt:lpstr>
      <vt:lpstr>G49</vt:lpstr>
      <vt:lpstr>G50</vt:lpstr>
      <vt:lpstr>G51</vt:lpstr>
      <vt:lpstr>C52</vt:lpstr>
      <vt:lpstr>C53</vt:lpstr>
      <vt:lpstr>G54</vt:lpstr>
      <vt:lpstr>C55</vt:lpstr>
      <vt:lpstr>G56</vt:lpstr>
      <vt:lpstr>G57</vt:lpstr>
      <vt:lpstr>C58</vt:lpstr>
      <vt:lpstr>C59</vt:lpstr>
      <vt:lpstr>C60</vt:lpstr>
      <vt:lpstr>G61</vt:lpstr>
      <vt:lpstr>G62</vt:lpstr>
      <vt:lpstr>G63</vt:lpstr>
      <vt:lpstr>G64</vt:lpstr>
      <vt:lpstr>G65</vt:lpstr>
      <vt:lpstr>G66</vt:lpstr>
      <vt:lpstr>C67</vt:lpstr>
      <vt:lpstr>G68</vt:lpstr>
      <vt:lpstr>C69</vt:lpstr>
      <vt:lpstr>C70</vt:lpstr>
      <vt:lpstr>C71</vt:lpstr>
      <vt:lpstr>C72</vt:lpstr>
      <vt:lpstr>C73</vt:lpstr>
      <vt:lpstr>C74</vt:lpstr>
      <vt:lpstr>C75</vt:lpstr>
      <vt:lpstr>C76</vt:lpstr>
      <vt:lpstr>C77</vt:lpstr>
      <vt:lpstr>C78</vt:lpstr>
      <vt:lpstr>'C1'!Área_de_impresión</vt:lpstr>
      <vt:lpstr>'C12'!Área_de_impresión</vt:lpstr>
      <vt:lpstr>'C13'!Área_de_impresión</vt:lpstr>
      <vt:lpstr>'C14'!Área_de_impresión</vt:lpstr>
      <vt:lpstr>'C15'!Área_de_impresión</vt:lpstr>
      <vt:lpstr>'G11'!Área_de_impresión</vt:lpstr>
      <vt:lpstr>'G6'!Área_de_impresión</vt:lpstr>
      <vt:lpstr>Indize!Área_de_impresión</vt:lpstr>
      <vt:lpstr>'C12'!Títulos_a_imprimir</vt:lpstr>
      <vt:lpstr>'C13'!Títulos_a_imprimir</vt:lpstr>
      <vt:lpstr>'C14'!Títulos_a_imprimir</vt:lpstr>
      <vt:lpstr>'C15'!Títulos_a_imprimir</vt:lpstr>
    </vt:vector>
  </TitlesOfParts>
  <Company>Gobierno de Navarra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Convenio</dc:creator>
  <cp:lastModifiedBy>Domínguez Muguiro, Maite (HTN)</cp:lastModifiedBy>
  <cp:lastPrinted>2018-03-22T13:29:46Z</cp:lastPrinted>
  <dcterms:created xsi:type="dcterms:W3CDTF">2017-11-06T17:15:15Z</dcterms:created>
  <dcterms:modified xsi:type="dcterms:W3CDTF">2018-04-25T09:10:54Z</dcterms:modified>
</cp:coreProperties>
</file>